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marc-ad\felhasznalok$\buzasa\Dokumentumok\Testület\Képviselő-testület 2018\2018.02.22\NYÍLT\03.ET_2018. évi költségvetés\"/>
    </mc:Choice>
  </mc:AlternateContent>
  <bookViews>
    <workbookView xWindow="0" yWindow="0" windowWidth="11265" windowHeight="3855" firstSheet="4" activeTab="4" xr2:uid="{00000000-000D-0000-FFFF-FFFF00000000}"/>
  </bookViews>
  <sheets>
    <sheet name="1. ÖSSZES bevétel (2)" sheetId="40" r:id="rId1"/>
    <sheet name="2. ÖSSZES kiadások" sheetId="39" r:id="rId2"/>
    <sheet name="3.Intézményi bevételek (2)" sheetId="66" r:id="rId3"/>
    <sheet name="4.Intézményi kiadások (2)" sheetId="67" r:id="rId4"/>
    <sheet name="5.1 Önkormányzat bevétele (2)" sheetId="64" r:id="rId5"/>
    <sheet name="5.2 Önkormányzat kiadása (3)" sheetId="65" r:id="rId6"/>
    <sheet name="6. beruházás" sheetId="79" r:id="rId7"/>
    <sheet name="7.  felújítás (2)" sheetId="80" r:id="rId8"/>
    <sheet name="8.  melléklet létszám (2 (4)" sheetId="62" r:id="rId9"/>
    <sheet name="9.1.mell működés mérleg" sheetId="42" r:id="rId10"/>
    <sheet name="9.2.mell felhalm mérleg" sheetId="43" r:id="rId11"/>
    <sheet name="9.3. összevont kv-i mérleg" sheetId="44" r:id="rId12"/>
    <sheet name="10. melléklet EU tám. projektek" sheetId="78" r:id="rId13"/>
    <sheet name="11. melléklet ált. és cé (2)" sheetId="73" r:id="rId14"/>
    <sheet name="12. melléklet többéves" sheetId="76" r:id="rId15"/>
    <sheet name="13. sz.melléklet ütemterv" sheetId="63" r:id="rId16"/>
    <sheet name="14. közvetett támogatások" sheetId="49" r:id="rId17"/>
    <sheet name="15. támogatások " sheetId="47" r:id="rId18"/>
    <sheet name="16. melléklet" sheetId="50" r:id="rId19"/>
    <sheet name="17. melléklet" sheetId="51" r:id="rId20"/>
    <sheet name="1.tájékoztató kimutatás (3)" sheetId="81" r:id="rId21"/>
    <sheet name="2.Tájékoztató kimutatás (2)" sheetId="72" r:id="rId22"/>
    <sheet name="3. Tájékoztató kimutatás" sheetId="83" r:id="rId23"/>
    <sheet name="4.Tájékoztató kimutatás" sheetId="84" r:id="rId24"/>
  </sheets>
  <definedNames>
    <definedName name="_xlnm.Print_Titles" localSheetId="21">'2.Tájékoztató kimutatás (2)'!$2:$4</definedName>
    <definedName name="_xlnm.Print_Titles" localSheetId="4">'5.1 Önkormányzat bevétele (2)'!$3:$5</definedName>
    <definedName name="_xlnm.Print_Titles" localSheetId="5">'5.2 Önkormányzat kiadása (3)'!$2:$4</definedName>
    <definedName name="_xlnm.Print_Area" localSheetId="14">'12. melléklet többéves'!$A$1:$M$17</definedName>
    <definedName name="_xlnm.Print_Area" localSheetId="15">'13. sz.melléklet ütemterv'!$A$1:$O$26</definedName>
    <definedName name="_xlnm.Print_Area" localSheetId="21">'2.Tájékoztató kimutatás (2)'!$A$1:$AB$29</definedName>
    <definedName name="_xlnm.Print_Area" localSheetId="22">'3. Tájékoztató kimutatás'!$A$1:$M$10</definedName>
    <definedName name="_xlnm.Print_Area" localSheetId="2">'3.Intézményi bevételek (2)'!$A$1:$J$37</definedName>
    <definedName name="_xlnm.Print_Area" localSheetId="3">'4.Intézményi kiadások (2)'!$A$1:$J$26</definedName>
    <definedName name="_xlnm.Print_Area" localSheetId="4">'5.1 Önkormányzat bevétele (2)'!$A$1:$C$47</definedName>
    <definedName name="_xlnm.Print_Area" localSheetId="5">'5.2 Önkormányzat kiadása (3)'!$A$1:$C$92</definedName>
    <definedName name="_xlnm.Print_Area" localSheetId="6">'6. beruházás'!$A$1:$G$48</definedName>
    <definedName name="_xlnm.Print_Area" localSheetId="9">'9.1.mell működés mérleg'!$A$1:$E$21</definedName>
    <definedName name="_xlnm.Print_Area" localSheetId="10">'9.2.mell felhalm mérleg'!$A$1:$D$20</definedName>
  </definedNames>
  <calcPr calcId="171027"/>
</workbook>
</file>

<file path=xl/calcChain.xml><?xml version="1.0" encoding="utf-8"?>
<calcChain xmlns="http://schemas.openxmlformats.org/spreadsheetml/2006/main">
  <c r="E14" i="50" l="1"/>
  <c r="E44" i="79"/>
  <c r="D44" i="79"/>
  <c r="C44" i="79"/>
  <c r="G10" i="76" l="1"/>
  <c r="F10" i="76"/>
  <c r="B35" i="66" l="1"/>
  <c r="B24" i="66"/>
  <c r="B36" i="66" s="1"/>
  <c r="G8" i="44" l="1"/>
  <c r="G6" i="44"/>
  <c r="I8" i="44"/>
  <c r="B7" i="42"/>
  <c r="B20" i="42" s="1"/>
  <c r="C25" i="40"/>
  <c r="C20" i="40"/>
  <c r="N26" i="63"/>
  <c r="M26" i="63"/>
  <c r="L26" i="63"/>
  <c r="K26" i="63"/>
  <c r="J26" i="63"/>
  <c r="I26" i="63"/>
  <c r="H26" i="63"/>
  <c r="G26" i="63"/>
  <c r="F26" i="63"/>
  <c r="E26" i="63"/>
  <c r="D26" i="63"/>
  <c r="C26" i="63"/>
  <c r="O25" i="63"/>
  <c r="O23" i="63"/>
  <c r="O24" i="63"/>
  <c r="O22" i="63"/>
  <c r="O21" i="63"/>
  <c r="O20" i="63"/>
  <c r="O19" i="63"/>
  <c r="O18" i="63"/>
  <c r="O17" i="63"/>
  <c r="N15" i="63"/>
  <c r="M15" i="63"/>
  <c r="L15" i="63"/>
  <c r="K15" i="63"/>
  <c r="J15" i="63"/>
  <c r="I15" i="63"/>
  <c r="H15" i="63"/>
  <c r="G15" i="63"/>
  <c r="F15" i="63"/>
  <c r="E15" i="63"/>
  <c r="D15" i="63"/>
  <c r="C15" i="63"/>
  <c r="O15" i="63" s="1"/>
  <c r="O14" i="63"/>
  <c r="O11" i="63"/>
  <c r="O10" i="63"/>
  <c r="O8" i="63"/>
  <c r="C14" i="39"/>
  <c r="C35" i="39" s="1"/>
  <c r="C87" i="65"/>
  <c r="C46" i="64"/>
  <c r="C14" i="40" s="1"/>
  <c r="C32" i="40" s="1"/>
  <c r="B11" i="42"/>
  <c r="O9" i="63"/>
  <c r="O7" i="63"/>
  <c r="O6" i="63"/>
  <c r="O26" i="63" l="1"/>
  <c r="G5" i="44"/>
  <c r="D21" i="42"/>
  <c r="B21" i="42"/>
  <c r="C16" i="40"/>
  <c r="C15" i="40" s="1"/>
  <c r="C17" i="40"/>
  <c r="B15" i="84"/>
  <c r="F15" i="84"/>
  <c r="G7" i="44" l="1"/>
  <c r="G13" i="44"/>
  <c r="AB9" i="72"/>
  <c r="AB12" i="72"/>
  <c r="AB19" i="72"/>
  <c r="AB22" i="72"/>
  <c r="AB26" i="72"/>
  <c r="AB27" i="72"/>
  <c r="F13" i="51"/>
  <c r="AB29" i="72"/>
  <c r="E9" i="83"/>
  <c r="C9" i="83"/>
  <c r="C11" i="81"/>
  <c r="C8" i="81"/>
  <c r="C12" i="81" s="1"/>
  <c r="G12" i="44" l="1"/>
  <c r="E9" i="49"/>
  <c r="D9" i="49"/>
  <c r="E9" i="50"/>
  <c r="E7" i="50"/>
  <c r="D13" i="73"/>
  <c r="E9" i="73"/>
  <c r="E13" i="80" l="1"/>
  <c r="D13" i="80"/>
  <c r="C13" i="80"/>
  <c r="E16" i="79"/>
  <c r="D16" i="79"/>
  <c r="C16" i="79"/>
  <c r="E8" i="79"/>
  <c r="D8" i="79"/>
  <c r="C8" i="79"/>
  <c r="C15" i="39" l="1"/>
  <c r="C6" i="39"/>
  <c r="C36" i="64"/>
  <c r="C25" i="39"/>
  <c r="C24" i="39"/>
  <c r="C23" i="39"/>
  <c r="C13" i="39"/>
  <c r="C34" i="39" s="1"/>
  <c r="C7" i="39"/>
  <c r="I24" i="66"/>
  <c r="C21" i="40"/>
  <c r="C11" i="40" l="1"/>
  <c r="C29" i="40" s="1"/>
  <c r="C77" i="65" l="1"/>
  <c r="C75" i="65"/>
  <c r="C42" i="65"/>
  <c r="C28" i="65"/>
  <c r="C23" i="65"/>
  <c r="C20" i="65"/>
  <c r="C12" i="65"/>
  <c r="C9" i="65"/>
  <c r="C29" i="65" s="1"/>
  <c r="C34" i="64"/>
  <c r="C21" i="64"/>
  <c r="C14" i="64"/>
  <c r="C16" i="64"/>
  <c r="C12" i="64"/>
  <c r="C6" i="40" s="1"/>
  <c r="C33" i="66"/>
  <c r="F11" i="66"/>
  <c r="F13" i="66" s="1"/>
  <c r="C11" i="66"/>
  <c r="C34" i="66" s="1"/>
  <c r="J23" i="67"/>
  <c r="J21" i="67"/>
  <c r="J20" i="67"/>
  <c r="J19" i="67"/>
  <c r="J18" i="67"/>
  <c r="I23" i="67"/>
  <c r="I21" i="67"/>
  <c r="I20" i="67"/>
  <c r="I19" i="67"/>
  <c r="I18" i="67"/>
  <c r="I17" i="67"/>
  <c r="C11" i="67"/>
  <c r="J22" i="67" s="1"/>
  <c r="F13" i="67"/>
  <c r="F11" i="67"/>
  <c r="D13" i="67"/>
  <c r="D11" i="67"/>
  <c r="C13" i="67"/>
  <c r="J24" i="67" s="1"/>
  <c r="B11" i="67"/>
  <c r="C32" i="66"/>
  <c r="C30" i="66"/>
  <c r="B33" i="66"/>
  <c r="B32" i="66"/>
  <c r="B31" i="66"/>
  <c r="B30" i="66"/>
  <c r="B29" i="66"/>
  <c r="D11" i="66"/>
  <c r="D13" i="66" s="1"/>
  <c r="C23" i="64" l="1"/>
  <c r="E6" i="50"/>
  <c r="E10" i="50" s="1"/>
  <c r="C24" i="40"/>
  <c r="C8" i="39"/>
  <c r="C9" i="40"/>
  <c r="C27" i="40" s="1"/>
  <c r="B8" i="42" s="1"/>
  <c r="B34" i="66"/>
  <c r="C21" i="39"/>
  <c r="C27" i="39" s="1"/>
  <c r="C9" i="39"/>
  <c r="C30" i="39" s="1"/>
  <c r="C12" i="39"/>
  <c r="C33" i="39" s="1"/>
  <c r="D7" i="43" s="1"/>
  <c r="C8" i="40"/>
  <c r="C26" i="40" s="1"/>
  <c r="C10" i="40"/>
  <c r="C28" i="40" s="1"/>
  <c r="B9" i="42" s="1"/>
  <c r="B13" i="67"/>
  <c r="I24" i="67" s="1"/>
  <c r="C22" i="39"/>
  <c r="C28" i="39" s="1"/>
  <c r="I22" i="67"/>
  <c r="C10" i="39"/>
  <c r="C31" i="39" s="1"/>
  <c r="C7" i="40"/>
  <c r="C20" i="39" l="1"/>
  <c r="C29" i="39"/>
  <c r="G24" i="67" l="1"/>
  <c r="B24" i="67"/>
  <c r="G13" i="67"/>
  <c r="B13" i="66"/>
  <c r="C35" i="66" l="1"/>
  <c r="C25" i="78" l="1"/>
  <c r="G19" i="78"/>
  <c r="B19" i="78"/>
  <c r="J22" i="66" l="1"/>
  <c r="I22" i="66"/>
  <c r="D13" i="62"/>
  <c r="C13" i="62"/>
  <c r="C22" i="67"/>
  <c r="C24" i="67"/>
  <c r="D22" i="67"/>
  <c r="E22" i="67"/>
  <c r="E11" i="67"/>
  <c r="E13" i="67" s="1"/>
  <c r="G11" i="67"/>
  <c r="H11" i="67"/>
  <c r="H13" i="67" s="1"/>
  <c r="J24" i="66"/>
  <c r="C13" i="66"/>
  <c r="C36" i="66" s="1"/>
  <c r="B6" i="43"/>
  <c r="E10" i="76"/>
  <c r="B22" i="67"/>
  <c r="B11" i="66"/>
  <c r="O13" i="63"/>
  <c r="D9" i="42"/>
  <c r="H22" i="67"/>
  <c r="H24" i="67"/>
  <c r="G22" i="67"/>
  <c r="F22" i="67"/>
  <c r="F24" i="67"/>
  <c r="E24" i="67"/>
  <c r="J17" i="67"/>
  <c r="J11" i="67"/>
  <c r="J13" i="67"/>
  <c r="I11" i="67"/>
  <c r="I13" i="67"/>
  <c r="C31" i="66"/>
  <c r="C29" i="66"/>
  <c r="H22" i="66"/>
  <c r="H24" i="66"/>
  <c r="G22" i="66"/>
  <c r="G24" i="66"/>
  <c r="F22" i="66"/>
  <c r="F24" i="66"/>
  <c r="E22" i="66"/>
  <c r="E24" i="66"/>
  <c r="D22" i="66"/>
  <c r="D24" i="66"/>
  <c r="C22" i="66"/>
  <c r="C24" i="66"/>
  <c r="B22" i="66"/>
  <c r="J11" i="66"/>
  <c r="J13" i="66"/>
  <c r="I11" i="66"/>
  <c r="H11" i="66"/>
  <c r="H13" i="66"/>
  <c r="G11" i="66"/>
  <c r="G13" i="66"/>
  <c r="E11" i="66"/>
  <c r="E13" i="66"/>
  <c r="C81" i="65"/>
  <c r="D10" i="42"/>
  <c r="Z20" i="65"/>
  <c r="C42" i="64"/>
  <c r="C13" i="40" s="1"/>
  <c r="C31" i="40" s="1"/>
  <c r="B8" i="43"/>
  <c r="C39" i="64"/>
  <c r="O12" i="63"/>
  <c r="O5" i="63"/>
  <c r="E13" i="62"/>
  <c r="I9" i="44"/>
  <c r="I10" i="44"/>
  <c r="I11" i="44"/>
  <c r="C27" i="43"/>
  <c r="B27" i="43"/>
  <c r="D13" i="51"/>
  <c r="C9" i="49"/>
  <c r="D27" i="43"/>
  <c r="B29" i="42"/>
  <c r="D29" i="42"/>
  <c r="B7" i="43"/>
  <c r="D24" i="67"/>
  <c r="B19" i="43" l="1"/>
  <c r="H5" i="44" s="1"/>
  <c r="C12" i="40"/>
  <c r="C43" i="64"/>
  <c r="C47" i="64" s="1"/>
  <c r="C11" i="39"/>
  <c r="C5" i="39" s="1"/>
  <c r="C26" i="39" s="1"/>
  <c r="C82" i="65"/>
  <c r="C88" i="65" s="1"/>
  <c r="B6" i="42"/>
  <c r="D7" i="42"/>
  <c r="D6" i="42"/>
  <c r="D8" i="43"/>
  <c r="H13" i="44" l="1"/>
  <c r="I13" i="44" s="1"/>
  <c r="I5" i="44"/>
  <c r="C30" i="40"/>
  <c r="B10" i="42" s="1"/>
  <c r="C5" i="40"/>
  <c r="C23" i="40" s="1"/>
  <c r="C32" i="39"/>
  <c r="D6" i="43" s="1"/>
  <c r="D19" i="43" s="1"/>
  <c r="H6" i="44" s="1"/>
  <c r="I6" i="44" s="1"/>
  <c r="D8" i="42"/>
  <c r="D20" i="42" s="1"/>
  <c r="H7" i="44" l="1"/>
  <c r="H12" i="44" s="1"/>
  <c r="I12" i="44" s="1"/>
  <c r="B20" i="43"/>
  <c r="D20" i="43"/>
  <c r="I7" i="44" l="1"/>
</calcChain>
</file>

<file path=xl/sharedStrings.xml><?xml version="1.0" encoding="utf-8"?>
<sst xmlns="http://schemas.openxmlformats.org/spreadsheetml/2006/main" count="825" uniqueCount="524">
  <si>
    <t>Sorszám</t>
  </si>
  <si>
    <t>Közhatalmi bevételek</t>
  </si>
  <si>
    <t>Tárgyévi bevételek összesen</t>
  </si>
  <si>
    <t>Finanszírozás</t>
  </si>
  <si>
    <t xml:space="preserve">Marcali Közös Önkormányzati Hivatal </t>
  </si>
  <si>
    <t>Készletbeszerzés (3+4)</t>
  </si>
  <si>
    <t>Kommunikációs szolgáltatások ( 6 )</t>
  </si>
  <si>
    <t>S.sz</t>
  </si>
  <si>
    <t>Kiadások</t>
  </si>
  <si>
    <t>Marcali Város Önkormányzata</t>
  </si>
  <si>
    <t>Ebből: Személyi juttatás</t>
  </si>
  <si>
    <t xml:space="preserve">            Munkaadókat terhelő járulék</t>
  </si>
  <si>
    <t xml:space="preserve">             Dologi kiadás</t>
  </si>
  <si>
    <t>Ebből:  Személyi juttatások</t>
  </si>
  <si>
    <t xml:space="preserve">             Munkaadókat terhelő járulék</t>
  </si>
  <si>
    <t xml:space="preserve">             Dologi kiadások</t>
  </si>
  <si>
    <t>Marcali Város Önkormányzata irányítása alá tartozó kv.szervek</t>
  </si>
  <si>
    <t xml:space="preserve">                 </t>
  </si>
  <si>
    <t xml:space="preserve">             Ellátottak pénzbeli juttatásai</t>
  </si>
  <si>
    <t>Kiadások összesen:  /1+2+3/</t>
  </si>
  <si>
    <t xml:space="preserve">             Egyéb működési célú kiadás</t>
  </si>
  <si>
    <t xml:space="preserve">             Egyéb felhalmozásii célú kiadás</t>
  </si>
  <si>
    <t xml:space="preserve">             Beruházás   </t>
  </si>
  <si>
    <t xml:space="preserve">             Felújítás         </t>
  </si>
  <si>
    <t xml:space="preserve">             Beruházás</t>
  </si>
  <si>
    <t>Bevételek</t>
  </si>
  <si>
    <t>Ebből: Önkormányzatok működési támogatása</t>
  </si>
  <si>
    <t xml:space="preserve">            Felhalmozási célú támogatások államháztartáson belülről</t>
  </si>
  <si>
    <t xml:space="preserve">            Működési célú támogatások államháztartáson belülről</t>
  </si>
  <si>
    <t xml:space="preserve">            Közhatalmi bevételek</t>
  </si>
  <si>
    <t xml:space="preserve">            Működési bevételek</t>
  </si>
  <si>
    <t xml:space="preserve">            Felhalmozási bevételek</t>
  </si>
  <si>
    <t xml:space="preserve">            Működési célú átvett pénzeszközök</t>
  </si>
  <si>
    <t xml:space="preserve">            Felhalmozási célú átvett pénzeszközök</t>
  </si>
  <si>
    <t>Ebből:  Működési bevétel</t>
  </si>
  <si>
    <t>Bevételek összesen:  /1+2+3/</t>
  </si>
  <si>
    <t xml:space="preserve">I n t é z m é n y </t>
  </si>
  <si>
    <t>Teljes munkaidőben foglakoztatott</t>
  </si>
  <si>
    <t>Részmunkaidőben foglakoztatott</t>
  </si>
  <si>
    <t>GAMESZ</t>
  </si>
  <si>
    <t>Városi Fürdő és Szabadidőközpont</t>
  </si>
  <si>
    <t xml:space="preserve">      Összesen:</t>
  </si>
  <si>
    <t xml:space="preserve">Közfoglalkoztatottak </t>
  </si>
  <si>
    <t>Saját bevételek</t>
  </si>
  <si>
    <t>Munkaadókat terhelő járulék</t>
  </si>
  <si>
    <t>ÖSSZESEN:</t>
  </si>
  <si>
    <t>Hiány:</t>
  </si>
  <si>
    <t>Többlet:</t>
  </si>
  <si>
    <t>ezer Ft</t>
  </si>
  <si>
    <t>Működési célú</t>
  </si>
  <si>
    <t>Felhalmozási célú</t>
  </si>
  <si>
    <t>Tárgyévi kiadások összesen</t>
  </si>
  <si>
    <t>Költségvetési hiány (-)/többlet (+)</t>
  </si>
  <si>
    <t>Előző évek pénzmaradványának igénybevétele</t>
  </si>
  <si>
    <t>Finanszírozási célú pénzügyi műveletek bevételei</t>
  </si>
  <si>
    <t>Finanszírozási célú pénzügyi műveletek kiadásai</t>
  </si>
  <si>
    <t>Finanszírozási célú pénzügyi műveletek egyenlege</t>
  </si>
  <si>
    <t>Célja</t>
  </si>
  <si>
    <t>Összege</t>
  </si>
  <si>
    <t>Általános tartalék</t>
  </si>
  <si>
    <t>Év során előre nem látható események fedezetére</t>
  </si>
  <si>
    <t>Sport pályázat</t>
  </si>
  <si>
    <t>Összesen (1+2):</t>
  </si>
  <si>
    <t>Marcali Város Önkormányzata által adott lakossági és közösségi szolgáltatások  támogatása</t>
  </si>
  <si>
    <t>Bevételi jogcím</t>
  </si>
  <si>
    <t>1.sz. mellékletben tervezett bevétel</t>
  </si>
  <si>
    <t>Támogatás összege</t>
  </si>
  <si>
    <t>Lakossági zöld hulladék elszállításához nyújtott díjkedvezmény</t>
  </si>
  <si>
    <t>Támogatási kölcsönök nyújtása</t>
  </si>
  <si>
    <t>Marcali Város Önkormányzata által adott közvetett támogatások</t>
  </si>
  <si>
    <t>(kedvezmények)</t>
  </si>
  <si>
    <t>Kedvezmény nélkül elérhető bevétel</t>
  </si>
  <si>
    <t>Kedvezmények összege</t>
  </si>
  <si>
    <t>magánszemélyek kommunális adója</t>
  </si>
  <si>
    <t>gépjárműadó</t>
  </si>
  <si>
    <t>Marcali Város Önkormányzata saját bevételeinek és az adósságot keletkeztető ügyleteiből fennálló kötelezettségeinek aránya</t>
  </si>
  <si>
    <t>Helyi adók</t>
  </si>
  <si>
    <t>Díjak, pótlékok, bírságok</t>
  </si>
  <si>
    <t>Tárgyi eszközök, immateriális javak, vagyoni érétkű jog értékesítése, vagyonhasznosításból származó bevétel</t>
  </si>
  <si>
    <t>Saját bevételek összesen (1+….+4)</t>
  </si>
  <si>
    <t>Előző években keletkezett tárgyévet terhelő fizetési kötelezettség  ( 8+9)</t>
  </si>
  <si>
    <t>Hitelviszonyt megtestesítő értékpapír, kötvény</t>
  </si>
  <si>
    <t>Bevételek és kötelezettségek aránya</t>
  </si>
  <si>
    <t>Intézmények</t>
  </si>
  <si>
    <t>Önként vállalt feladat</t>
  </si>
  <si>
    <t>Államigazgatási feladat</t>
  </si>
  <si>
    <t>Tervezett kiadás</t>
  </si>
  <si>
    <t>Finanszírozás módja</t>
  </si>
  <si>
    <t>Tervezett kiadás önkormányzati finanszírozásból</t>
  </si>
  <si>
    <t>Múzeum</t>
  </si>
  <si>
    <t xml:space="preserve">feladat 100%-a </t>
  </si>
  <si>
    <t>önkormányzati finanszírozás /építményadó /</t>
  </si>
  <si>
    <t>Fürdő és srandszolgáltatás</t>
  </si>
  <si>
    <t>Választókerületi Alap, Városrészi Önk.keret</t>
  </si>
  <si>
    <t>Sport egyesületek</t>
  </si>
  <si>
    <t>Építéshatósági feladat</t>
  </si>
  <si>
    <t>Városi Könyvtár</t>
  </si>
  <si>
    <t xml:space="preserve">                MVSZSE:</t>
  </si>
  <si>
    <t xml:space="preserve"> Felhalmozási bevételek</t>
  </si>
  <si>
    <t>Elözö évi költségvetési maradvány igénybevétele</t>
  </si>
  <si>
    <t>Önkormányzatok működési támogatása</t>
  </si>
  <si>
    <t xml:space="preserve"> Közhatalmi bevételek</t>
  </si>
  <si>
    <t xml:space="preserve"> Működési célú átvett pénzeszközök</t>
  </si>
  <si>
    <t>Egyéb felhalmozásii célú kiadás</t>
  </si>
  <si>
    <t xml:space="preserve">Beruházás   </t>
  </si>
  <si>
    <t xml:space="preserve">Felújítás         </t>
  </si>
  <si>
    <t>Ellátottak pénzbeli juttatásai</t>
  </si>
  <si>
    <t>Egyéb működési célú kiadás</t>
  </si>
  <si>
    <t xml:space="preserve">Munkaadókat terhelő járulékok és szociális hozzájárulási adó                                                                            </t>
  </si>
  <si>
    <t>Vásárolt élelmezés</t>
  </si>
  <si>
    <t>Kiküldetések kiadásai</t>
  </si>
  <si>
    <t>Reklám- és propagandakiadások</t>
  </si>
  <si>
    <t>Működési célú előzetesen felszámított általános forgalmi adó</t>
  </si>
  <si>
    <t xml:space="preserve">Fizetendő általános forgalmi adó </t>
  </si>
  <si>
    <t>Egyéb működési célú támogatások államháztartáson kívülre</t>
  </si>
  <si>
    <t>Tartalékok</t>
  </si>
  <si>
    <t>4.</t>
  </si>
  <si>
    <t>1.</t>
  </si>
  <si>
    <t>2.</t>
  </si>
  <si>
    <t>3.</t>
  </si>
  <si>
    <t>Megnevezés</t>
  </si>
  <si>
    <t>Helyi önkormányzatok működésének általános támogatása</t>
  </si>
  <si>
    <t>Települési önkormányzatok egyes köznevelési feladatainak támogatása</t>
  </si>
  <si>
    <t>Települési önkormányzatok szociális gyermekjóléti és gyermekétkeztetési feladatainak támogatása</t>
  </si>
  <si>
    <t>Helyi önkormányzatok kiegészítő támogatásai</t>
  </si>
  <si>
    <t>Egyéb működési célú támogatások bevételei államháztartáson belülről</t>
  </si>
  <si>
    <t xml:space="preserve">Értékesítési és forgalmi adók </t>
  </si>
  <si>
    <t>Gépjárműadók</t>
  </si>
  <si>
    <t xml:space="preserve">Egyéb áruhasználati és szolgáltatási adók </t>
  </si>
  <si>
    <t xml:space="preserve">Egyéb közhatalmi bevételek </t>
  </si>
  <si>
    <t>Készletértékesítés ellenértéke</t>
  </si>
  <si>
    <t>Szolgáltatások ellenértéke</t>
  </si>
  <si>
    <t>Közvetített szolgáltatások ellenértéke</t>
  </si>
  <si>
    <t>Ellátási díjak</t>
  </si>
  <si>
    <t>Kiszámlázott általános forgalmi adó</t>
  </si>
  <si>
    <t>Kamatbevételek</t>
  </si>
  <si>
    <t>Egyéb működési bevételek</t>
  </si>
  <si>
    <t>Ingatlanok értékesítése</t>
  </si>
  <si>
    <t>Működési célú visszatérítendő támogatások, kölcsönök visszatérülése államháztartáson kívülről</t>
  </si>
  <si>
    <t>Egyéb működési célú átvett pénzeszközök</t>
  </si>
  <si>
    <t>Felhalmozási célú visszatérítendő támogatások, kölcsönök visszatérülése államháztartáson kívülről</t>
  </si>
  <si>
    <t>Előző év költségvetési maradványának igénybevétele</t>
  </si>
  <si>
    <t>Sor-szám</t>
  </si>
  <si>
    <t>5.</t>
  </si>
  <si>
    <t>6.</t>
  </si>
  <si>
    <t>7.</t>
  </si>
  <si>
    <t>8.</t>
  </si>
  <si>
    <t>9.</t>
  </si>
  <si>
    <t>10.</t>
  </si>
  <si>
    <t>11.</t>
  </si>
  <si>
    <t>12.</t>
  </si>
  <si>
    <t>Összesen</t>
  </si>
  <si>
    <t>Kiadások mindösszesen</t>
  </si>
  <si>
    <t>Beruházások</t>
  </si>
  <si>
    <t xml:space="preserve">Személyi juttatások </t>
  </si>
  <si>
    <t>Egyéb működési célú kiadások</t>
  </si>
  <si>
    <t xml:space="preserve">Felújítások </t>
  </si>
  <si>
    <t>e Ft</t>
  </si>
  <si>
    <t>M e g n e v e z é s</t>
  </si>
  <si>
    <t>Rendőrség működését elősegítő támogató alap</t>
  </si>
  <si>
    <t>Társ. szervek, ifjúsági és polgári köz. tám.</t>
  </si>
  <si>
    <t>Római Katolikus Egyház támogatása</t>
  </si>
  <si>
    <t>Kulturális egyesületek támogatása</t>
  </si>
  <si>
    <t>Közművelődési pályázat /közművelődési érdekeltségnövelő támogatás/</t>
  </si>
  <si>
    <t>Sport támogatás</t>
  </si>
  <si>
    <t xml:space="preserve">                MVFC Labdarúgás </t>
  </si>
  <si>
    <t xml:space="preserve">               - Kosárlabda</t>
  </si>
  <si>
    <t xml:space="preserve">               - Kézilabda</t>
  </si>
  <si>
    <t xml:space="preserve">               - Sakk</t>
  </si>
  <si>
    <t xml:space="preserve">                -Küzdő sport</t>
  </si>
  <si>
    <t xml:space="preserve">                -Tenisz</t>
  </si>
  <si>
    <t>Köztemetés</t>
  </si>
  <si>
    <t>Lakbértámogatás</t>
  </si>
  <si>
    <t>Ssz.</t>
  </si>
  <si>
    <t>F e l a d a t</t>
  </si>
  <si>
    <t>Külső forrás</t>
  </si>
  <si>
    <t>Forrás megnevezése</t>
  </si>
  <si>
    <t>E ft</t>
  </si>
  <si>
    <t>I.</t>
  </si>
  <si>
    <t>VÍZÜGYI ÁGAZAT</t>
  </si>
  <si>
    <t>Összesen:</t>
  </si>
  <si>
    <t>II.</t>
  </si>
  <si>
    <t>KÖZLEKEDÉSI ÁGAZAT</t>
  </si>
  <si>
    <t>III.</t>
  </si>
  <si>
    <t>SZOCIÁLIS-, ÉS HUMÁN SZOLGÁLTATÁS, IGAZGATÁS</t>
  </si>
  <si>
    <t>13.</t>
  </si>
  <si>
    <t>Költségvetés készítő program upgrade</t>
  </si>
  <si>
    <t>FELÚJÍTÁS</t>
  </si>
  <si>
    <t>14.</t>
  </si>
  <si>
    <t>Működési célú támogatások államháztartáson belülről</t>
  </si>
  <si>
    <t>Felhalmozási célú támogatások államháztartáson belülről</t>
  </si>
  <si>
    <t>Bevételek mindösszesen</t>
  </si>
  <si>
    <t>Intézmény</t>
  </si>
  <si>
    <t>Működési bevételek</t>
  </si>
  <si>
    <t>Finanszírozási bevétel</t>
  </si>
  <si>
    <t xml:space="preserve"> Felhalmozási  bevétel</t>
  </si>
  <si>
    <t>Ebből:Önként vállalt feladat</t>
  </si>
  <si>
    <t xml:space="preserve">GAMESZ  </t>
  </si>
  <si>
    <t xml:space="preserve">Kulturális Közp. </t>
  </si>
  <si>
    <t xml:space="preserve">Városi Könyvtár </t>
  </si>
  <si>
    <t xml:space="preserve">Múzeum </t>
  </si>
  <si>
    <t>Fürdő és Szabadidő Központ</t>
  </si>
  <si>
    <t>Marcali Közös Önkormányzati Hivatal</t>
  </si>
  <si>
    <t>Mindösszesen</t>
  </si>
  <si>
    <t>Működési célú átvett pénzeszköz</t>
  </si>
  <si>
    <t>Felhalmozási célú átvett pénzeszköz</t>
  </si>
  <si>
    <t>Maradvány igénybevétele</t>
  </si>
  <si>
    <t>Bevételek összesen</t>
  </si>
  <si>
    <t>Személyi juttatások</t>
  </si>
  <si>
    <t>Munkaadókat terhelő járulékok és szociális h.j. adó</t>
  </si>
  <si>
    <t>Dologi kiadások</t>
  </si>
  <si>
    <t>Felújítások</t>
  </si>
  <si>
    <t>Kiadások összesen</t>
  </si>
  <si>
    <t>Választókerületi alap támogatása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</si>
  <si>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</si>
  <si>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</si>
  <si>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</si>
  <si>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</si>
  <si>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</si>
  <si>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</si>
  <si>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</si>
  <si>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</si>
  <si>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</si>
  <si>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</si>
  <si>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</si>
  <si>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</si>
  <si>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Bevételi előirányzatok</t>
  </si>
  <si>
    <t>Bevételi előir. összesen:</t>
  </si>
  <si>
    <t>15.</t>
  </si>
  <si>
    <t>16.</t>
  </si>
  <si>
    <t>17.</t>
  </si>
  <si>
    <t>18.</t>
  </si>
  <si>
    <t>19.</t>
  </si>
  <si>
    <t>20.</t>
  </si>
  <si>
    <t>21.</t>
  </si>
  <si>
    <t>Kiadási előir. összesen:</t>
  </si>
  <si>
    <t xml:space="preserve"> Működési bevételek</t>
  </si>
  <si>
    <t>Felhalmozási bevételek</t>
  </si>
  <si>
    <t>Működési célú átvett pénzeszközök</t>
  </si>
  <si>
    <t>Felhalmozási célú átvett pénzeszközök</t>
  </si>
  <si>
    <t>Kulturális Központ</t>
  </si>
  <si>
    <t>rendezvények</t>
  </si>
  <si>
    <t>Kiküldetések, reklám- és propagandakiadások ( 17+18 )</t>
  </si>
  <si>
    <t>Kamatkiadások</t>
  </si>
  <si>
    <t>Bursa</t>
  </si>
  <si>
    <t>Civil Egyesületek működési támogatása</t>
  </si>
  <si>
    <t>Általános polgármeseri alap</t>
  </si>
  <si>
    <t>Müködési célú kölcsön nyújtása államháztartáson kivülre</t>
  </si>
  <si>
    <t>Felhalmozási célú kölcsönök nyújtása államháztartáson kívülre</t>
  </si>
  <si>
    <t>Felhalmozási célú péneszközátadás / munkáltatói kölcsön /</t>
  </si>
  <si>
    <t>Marcali Közös Önkormányzati Hivatal informatikai és egyéb eszköz beszerzés</t>
  </si>
  <si>
    <t>Kommunikációs szolgáltatások ( 6 +7)</t>
  </si>
  <si>
    <t>Szolgáltatási kiadások ( 9+…+ 15 )</t>
  </si>
  <si>
    <t>Különféle befizetések és egyéb dologi kiadások (20+.. +22 )</t>
  </si>
  <si>
    <t>Dologi kiadások összesen ( 5+8+16+19+23 )</t>
  </si>
  <si>
    <t>Céltartalék</t>
  </si>
  <si>
    <t>Költségvetési bevételek</t>
  </si>
  <si>
    <t>ebből: Működőképesség megőrzését szolgáló kiegészítő támogatás</t>
  </si>
  <si>
    <t xml:space="preserve"> </t>
  </si>
  <si>
    <t>Szakmai anyagok beszerzése</t>
  </si>
  <si>
    <t>Üzemeltetési anyagok beszerzése</t>
  </si>
  <si>
    <t xml:space="preserve">Informatikai szolgáltatások igénybevétele </t>
  </si>
  <si>
    <t xml:space="preserve">Közüzemi díjak </t>
  </si>
  <si>
    <t xml:space="preserve">Bérleti és lízing díjak </t>
  </si>
  <si>
    <t xml:space="preserve">Karbantartási, kisjavítási szolgáltatások </t>
  </si>
  <si>
    <t xml:space="preserve">Közvetített szolgáltatások </t>
  </si>
  <si>
    <t>Szakmai tev. segítő szolg.</t>
  </si>
  <si>
    <t xml:space="preserve">Egyéb szolgáltatások </t>
  </si>
  <si>
    <t xml:space="preserve">Egyéb dologi kiadások </t>
  </si>
  <si>
    <t xml:space="preserve">Egyéb működési célú támogatások államháztartáson belülre </t>
  </si>
  <si>
    <t xml:space="preserve">Tulajdonosi bevételek </t>
  </si>
  <si>
    <t xml:space="preserve">Általános forgalmi adó visszatérítése </t>
  </si>
  <si>
    <t xml:space="preserve">Egyéb felhalmozási célú átvett pénzeszközök </t>
  </si>
  <si>
    <t>Felhalmozási célú önkormányzati támogatás</t>
  </si>
  <si>
    <t xml:space="preserve">I. </t>
  </si>
  <si>
    <t>Önkormányzati forrás</t>
  </si>
  <si>
    <t>2. Tájékoztató kimutatás</t>
  </si>
  <si>
    <t>1. Tájékoztató kimutatás</t>
  </si>
  <si>
    <t xml:space="preserve">Egyéb kommunikációs szolgáltatás </t>
  </si>
  <si>
    <t xml:space="preserve">Szakmai tev. segítő szolg. </t>
  </si>
  <si>
    <t>Egyéb szolgáltatások</t>
  </si>
  <si>
    <t>Költségvetési kiadások összesen (1+2+24 )</t>
  </si>
  <si>
    <t>Marcali Város Önkormányzata többéves kihatással járó döntésekből származó kötelezettségei</t>
  </si>
  <si>
    <t>S. sz</t>
  </si>
  <si>
    <t>Kötelezettség</t>
  </si>
  <si>
    <t>Köt.váll.</t>
  </si>
  <si>
    <t>jogcíme</t>
  </si>
  <si>
    <t xml:space="preserve"> éve</t>
  </si>
  <si>
    <t xml:space="preserve">Összesen </t>
  </si>
  <si>
    <t xml:space="preserve"> évenkénti bontásban                                                                                                                                                                                                               </t>
  </si>
  <si>
    <t>díj</t>
  </si>
  <si>
    <t xml:space="preserve">Vagyoni típusú adók </t>
  </si>
  <si>
    <t>Választókörzetek fejlesztési feladatai</t>
  </si>
  <si>
    <t>Bizei temető parkoló</t>
  </si>
  <si>
    <t>Államháztartáson belüli megelőlegezés visszafizetése</t>
  </si>
  <si>
    <t>Központi, irányító szervi támogatások folyósítása</t>
  </si>
  <si>
    <t>Szolgáltatási kiadások ( 8+…+ 14 )</t>
  </si>
  <si>
    <t>Kiküldetések, reklám- és propagandakiadások ( 16+17 )</t>
  </si>
  <si>
    <t>Különféle befizetések és egyéb dologi kiadások (19+.. +22)</t>
  </si>
  <si>
    <t>Dologi kiadások összesen ( 5+7+15+18+23 )</t>
  </si>
  <si>
    <t>,</t>
  </si>
  <si>
    <t xml:space="preserve">             Finanszírozási kiadás</t>
  </si>
  <si>
    <t xml:space="preserve">            Finanszírozási bevétel</t>
  </si>
  <si>
    <t>Marcali Város Önkormányzata EU támogatással megvalósuló programairól, projektjeiről</t>
  </si>
  <si>
    <t>Szállítói és egyéb kötelezettség</t>
  </si>
  <si>
    <t>Finanszírozási kiadás</t>
  </si>
  <si>
    <t>Egészségügyi alapellátás és infrastrukturális fejlesztése ( Széchenyi 17-21. Gyermek és felnőtt körzeti rendelők, valamint védőnői szolgálat épület felújítása )</t>
  </si>
  <si>
    <t>ingatlanértékesítés</t>
  </si>
  <si>
    <t>TOP-1.1.3-15</t>
  </si>
  <si>
    <t>TOP-4.3.1-15</t>
  </si>
  <si>
    <t>TOP-5.2.1-15</t>
  </si>
  <si>
    <t>Kiadási előirányzatok</t>
  </si>
  <si>
    <t>Településrészeknek nyújtott  támogatása</t>
  </si>
  <si>
    <t xml:space="preserve">               - Marcali és Balatoni ÚSZSE</t>
  </si>
  <si>
    <t xml:space="preserve">               - Marcali Karate Klub</t>
  </si>
  <si>
    <t xml:space="preserve">               - Marcali Kerékpáros Sport Egyesület</t>
  </si>
  <si>
    <t xml:space="preserve">               - Tömegsport</t>
  </si>
  <si>
    <t xml:space="preserve">               - Boronkai Hagyományőrző és Íjász Egyesület</t>
  </si>
  <si>
    <t xml:space="preserve">               - Lovas Szakosztály</t>
  </si>
  <si>
    <t xml:space="preserve">Kamera rendszer, zárt végű pénzügyi lizing  </t>
  </si>
  <si>
    <t>2014, 2016</t>
  </si>
  <si>
    <t>6. melléklet a /2017.(II..) önkormányzati rendelethez</t>
  </si>
  <si>
    <t>DRV eszközhasználati díj</t>
  </si>
  <si>
    <t>Rendszeres gyermekvédelmi támogatás</t>
  </si>
  <si>
    <t>Települési támogatás / rendszeres/</t>
  </si>
  <si>
    <t>TLT lakhatási kiadások viseléséhez</t>
  </si>
  <si>
    <t xml:space="preserve">TTÁ  A 18 életévét betöltött tartósan beteg hozzátartozójának az ápolását, gondozását végző személy részére </t>
  </si>
  <si>
    <t>TGYT gyógyszerkiadások viseléséhez  nyújtott támogatás</t>
  </si>
  <si>
    <t>Települési támogatás / rendkívüli/</t>
  </si>
  <si>
    <t>Települési támogatás természetbeni ellátás</t>
  </si>
  <si>
    <t>Települési támogatás pénzbeli ellátás</t>
  </si>
  <si>
    <t>Rendkívüli települési támogatás temetési költségek viseléséhez</t>
  </si>
  <si>
    <t>Marcali Keleti Iparterület fejlesztése</t>
  </si>
  <si>
    <t>Központi konyha korszerűsítése</t>
  </si>
  <si>
    <t>Megújuló és fenntartható város aktív kulturális és sportélettel</t>
  </si>
  <si>
    <t>Bernáth Aurél Galéria turisztikai fejlesztése</t>
  </si>
  <si>
    <t>Központi óvoda korszerűsítése</t>
  </si>
  <si>
    <t>Noszlopy Gáspár Általános Iskola energetikai korszerűsítése</t>
  </si>
  <si>
    <t>Szociális alapszolgáltatások működési feltételeinek fejlesztése Marcaliban</t>
  </si>
  <si>
    <t>Dózsa György utcai szegregátum rehabilitációja (ERFA-Infra)</t>
  </si>
  <si>
    <t>Helyi foglalkoztatási együttműködések</t>
  </si>
  <si>
    <t>Dózsa György utcai szegregátum rehabilitációja (ESZA)</t>
  </si>
  <si>
    <t>ASP csatlakozás</t>
  </si>
  <si>
    <t>KÖFOP-1.2.1-16</t>
  </si>
  <si>
    <t>TOP-5.1.2-15</t>
  </si>
  <si>
    <t>TOP-3.2.1-15</t>
  </si>
  <si>
    <t>TOP-1.4.1-15</t>
  </si>
  <si>
    <t>Pénzügyi lizing</t>
  </si>
  <si>
    <t>Marcali Város Önkormányzata által beadott EU-s támogatási kérelmek</t>
  </si>
  <si>
    <t>Pályázati azonosító</t>
  </si>
  <si>
    <t>Igényelt támogatás összege</t>
  </si>
  <si>
    <t>Támogatási kérelem címe</t>
  </si>
  <si>
    <t>Konzorciumi partner (támogatási összeg HUF)</t>
  </si>
  <si>
    <t>Eddig kifizetett összeg (tervezés, értékbecslés, stb.)</t>
  </si>
  <si>
    <t>Pályázatot készítette</t>
  </si>
  <si>
    <t>Önerő</t>
  </si>
  <si>
    <t>TOP-1.1.1-15-SO1</t>
  </si>
  <si>
    <t>---</t>
  </si>
  <si>
    <t>Balogh és Társa Kft. 114.300 HUF</t>
  </si>
  <si>
    <t>TOP-1.1.3-15-SO1</t>
  </si>
  <si>
    <t>TOP-1.2.1-15-SO1</t>
  </si>
  <si>
    <t>Marcali Közös Önkormányzati Hivatal (1.550.000)</t>
  </si>
  <si>
    <t>TOP-1.4.1-15-SO1</t>
  </si>
  <si>
    <t>TOP-2.1.2-15-SO1</t>
  </si>
  <si>
    <t>Somogy Megyei Önkormányzat (3.175.000), Marcali Közös Önkormányzati Hivatal (12.293.600)</t>
  </si>
  <si>
    <t>Gáspár Mérnöki Iroda Kft. 2.658.110 HUF</t>
  </si>
  <si>
    <t>Buckahát Kft.</t>
  </si>
  <si>
    <t>TOP-3.2.1-15-SO1</t>
  </si>
  <si>
    <t>Marcali Közös Önkormányzati Hivatal (6.223.000)</t>
  </si>
  <si>
    <t>HLK Systeme Kft. 822.808 HUF, Gáts András 190.500 HUF</t>
  </si>
  <si>
    <t>TOP-4-1-1-15-SO1</t>
  </si>
  <si>
    <t>Széchenyi utcai házi- és gyermekorvosi körzeti rendelők, és védőnői szolgálat épületének korszerűsítése</t>
  </si>
  <si>
    <t>TOP-4.2.1-15-SO1</t>
  </si>
  <si>
    <t>Marcali Közös Önkormányzati Hivatal (1.016.500)</t>
  </si>
  <si>
    <t>TOP-4.3.1-15-SO1</t>
  </si>
  <si>
    <t>Somogy Megyei Önkormányzat (10.249.916)</t>
  </si>
  <si>
    <t>Gáspár Mérnöki Iroda Kft. 4.452.874 HUF</t>
  </si>
  <si>
    <t>DDRFÜ</t>
  </si>
  <si>
    <t>TOP-5.1.2-15-SO1</t>
  </si>
  <si>
    <t>Marcali Közös Önkormányzati Hivatal (8.747.760), Somogy Megyei Kormányhivatal (288.768.120)</t>
  </si>
  <si>
    <t>TOP-5.2.1-15-SO1</t>
  </si>
  <si>
    <t>Somogy Megyei Önkormányzat (12.829.700), Magyar Máltai Szeretetszolgálat Egyesület (62.379.000), SZESZK (42.962.760)</t>
  </si>
  <si>
    <t xml:space="preserve"> ---</t>
  </si>
  <si>
    <t>TERC költségvetéskészítő program éves díja</t>
  </si>
  <si>
    <t>Dózs és Tavasz u. orvosi rendelők felújítása áthúzódó tétel</t>
  </si>
  <si>
    <t>Horvátkúti szannyvíz szagtalanítás felülvizsgálata tervezés (konc.terhére)</t>
  </si>
  <si>
    <t>Egyéb tételek összesen:</t>
  </si>
  <si>
    <t xml:space="preserve">1. </t>
  </si>
  <si>
    <t>Osztalékok,üzemeltetési díjak</t>
  </si>
  <si>
    <t>Költségvetési bevételek (7+9+11+18+29+31+34+37)</t>
  </si>
  <si>
    <t>Ellátottak pénzbeli juttatásai  ( 25+..34 )</t>
  </si>
  <si>
    <t>Egyéb működési célú kiadások ( 36+..   +39)</t>
  </si>
  <si>
    <t>Beruházások ( 41 )</t>
  </si>
  <si>
    <t>Egyéb felhalmozási célú kiadások (44+45 )</t>
  </si>
  <si>
    <t>Költségvetési kiadások összesen (1+2+24+35+40+42+43+46)</t>
  </si>
  <si>
    <t xml:space="preserve">             Egyéb felhalmozási célú kiadás</t>
  </si>
  <si>
    <t>Egyéb felhalmozási célú kiadások</t>
  </si>
  <si>
    <t>Települési önkormányzatok kultúrális feladatainak támogatása</t>
  </si>
  <si>
    <t xml:space="preserve">Kultúrális Közp. </t>
  </si>
  <si>
    <t xml:space="preserve">               -  Kölökparádé</t>
  </si>
  <si>
    <t xml:space="preserve">Buckahát Kft. </t>
  </si>
  <si>
    <t>Marcali Keleti Iparterület Kft.</t>
  </si>
  <si>
    <t>Marcali Város Önkormányzatának 2018. évi bevételi előirányzatai</t>
  </si>
  <si>
    <t>Marcali Város Önkormányzatának 2018. évi kiadási előirányzatai</t>
  </si>
  <si>
    <t>2018. évi előirányzat</t>
  </si>
  <si>
    <t xml:space="preserve">1. melléklet a  /2018.(II..) önkormányzati rendelethez </t>
  </si>
  <si>
    <t>Marcali Város Önkormányzata, és irányítása alá tartozó költségvetési szervek 2018.évi  bevételi előirányzatai                                                    e Ft</t>
  </si>
  <si>
    <t>Marcali Város Önkormányzata, és irányítása alá tartozó költségvetési szervek 2018.évi  kiadási előirányzatai                                             e Ft</t>
  </si>
  <si>
    <t xml:space="preserve">2. melléklet a  /2018.(II..) önkormányzati rendelethez </t>
  </si>
  <si>
    <t>2018. évi  előirányzat</t>
  </si>
  <si>
    <t>Marcali Város Önkormányzata   irányítása alá tartozó költségvetési szervek 2018. évi kiadási előirányzatai                                          ezer Ft</t>
  </si>
  <si>
    <t xml:space="preserve">                                                                                 4. melléklet a /2018.(II..) önkormányzati rendelethez</t>
  </si>
  <si>
    <t xml:space="preserve">                                                                                3. melléklet a /2018.(II..) önkormányzati rendelethez</t>
  </si>
  <si>
    <t>Marcali Város Önkormányzata   irányítása alá tartozó költségvetési szervek 2018. évi bevételi előirányzatai                                          ezer Ft</t>
  </si>
  <si>
    <t>5.1. melléklet a /2018.(II..) önkormányzati rendelethez</t>
  </si>
  <si>
    <t>5.2. melléklet a /2018.(II..) önkormányzati rendelethez</t>
  </si>
  <si>
    <t>Egyéb kommunikációs szolgáltatás</t>
  </si>
  <si>
    <t>Beruházás</t>
  </si>
  <si>
    <t>Marcali Város Önkormányzata 2018. évi beruházási kiadások előirányzatai</t>
  </si>
  <si>
    <t>Ivóvíz és szenyvíz közművek rekonstrukciója / Móra utca /</t>
  </si>
  <si>
    <t xml:space="preserve">2018. évi eszközhasználati díj </t>
  </si>
  <si>
    <t>Utólagos szennyvíz bekötések</t>
  </si>
  <si>
    <t>Móra utca parkoló II.ütem</t>
  </si>
  <si>
    <t>TOP-1.1.1-15: 517.189 e Ft,     BM önerő : 89977</t>
  </si>
  <si>
    <t>TOP-2.1.2-16</t>
  </si>
  <si>
    <t>Mesztegnyő kerékpárút</t>
  </si>
  <si>
    <t>TOP-3.1.1-15</t>
  </si>
  <si>
    <t>Dózsa György utcai szegregátum rehabilitációja (ERFA-Infra) /Saját forrásból megelőlegezve 2017. évi kifizetés 15.248e Ft</t>
  </si>
  <si>
    <t>Hivatal akadálymentesítés</t>
  </si>
  <si>
    <t>BM</t>
  </si>
  <si>
    <t>Humán szolgáltatások fejlesztése</t>
  </si>
  <si>
    <t>EFOP-1.5.3</t>
  </si>
  <si>
    <t>Humán kapacitások fejlesztése</t>
  </si>
  <si>
    <t>EFOP-3.9.2</t>
  </si>
  <si>
    <t xml:space="preserve">Piactér/játszóház </t>
  </si>
  <si>
    <t>CLLD</t>
  </si>
  <si>
    <t>Elektromos elosztó</t>
  </si>
  <si>
    <t xml:space="preserve">Horvátkúti szobor </t>
  </si>
  <si>
    <t>Boronkai temető térkövezés</t>
  </si>
  <si>
    <t>Kültéri fittnes eszközök</t>
  </si>
  <si>
    <t>7. melléklet  a /2018.(II..) önkormányzati rendelethez</t>
  </si>
  <si>
    <t>Marcali Város Önkormányzata 2018. évi felújítási kiadások előirányzatai</t>
  </si>
  <si>
    <t>TOP-4.1.1-16</t>
  </si>
  <si>
    <t>Ivóvíz és szenyvíz közművek felújítása       / Lehel utca /</t>
  </si>
  <si>
    <t>Szakképző iskola nyílászáró csere</t>
  </si>
  <si>
    <t>Hivatal épület fűtéskorszerűsítése</t>
  </si>
  <si>
    <t>Noszlopy Ált. Iskola konyha kialakítása</t>
  </si>
  <si>
    <t>Hivatal épület / Nagyterem, Kisterem komplett felújítása /</t>
  </si>
  <si>
    <t xml:space="preserve">2018. évi kv. engedélyezett létszámkeret </t>
  </si>
  <si>
    <t>Marcali Város Önkormányzata, és irányítása alá tartozó költségvetési szervek 2018. évi engedélyezett létszám előirányzatai</t>
  </si>
  <si>
    <t>8.melléklet a  /2018.(II..) önkormányzati rendelethez</t>
  </si>
  <si>
    <t>Megelőlegezés visszafizetése</t>
  </si>
  <si>
    <t>9/3. melléklet a /2018.(II..) önkormányzati rendelethez</t>
  </si>
  <si>
    <t>Marcali Város Önkormányzata, és irányítása alá tartozó költségvetési szervek 2018. évi összevont költségvetési mérlege</t>
  </si>
  <si>
    <t>9/1. melléklet a /2018.(II.) önkormányzati rendelethez</t>
  </si>
  <si>
    <t>9/2. melléklet a  /2018.(II..) önkormányzati rendelethez</t>
  </si>
  <si>
    <t>Marcali Város Önkormányzata, és irányítása alá tartozó költségvetési szervek 2018. évi felhalmozási célú bevételei és  kiadásai</t>
  </si>
  <si>
    <t>10. melléklet a   /2018 (II. ) számú rendelethez</t>
  </si>
  <si>
    <t>11. melléklet  a /2018.(II..) önkormányzati rendelethez</t>
  </si>
  <si>
    <t xml:space="preserve">Marcali Város Önkormányzata 2018. évi általános és céltartalék előirányzata                      </t>
  </si>
  <si>
    <t xml:space="preserve">                                                    12. melléklet a /2018.(II..)  rendelethez</t>
  </si>
  <si>
    <t>13. melléklet a /2018(II.) önkormányzati rendelethez</t>
  </si>
  <si>
    <t xml:space="preserve">Marcali Város Önkormányzata, és irányítása alá tartozó költségvetési szervek  előirányzati ütemterve 2018.évre                         </t>
  </si>
  <si>
    <t>14. melléklet a /2018.(II.) önkormányzati rendelethez</t>
  </si>
  <si>
    <t>15. melléklet a /2018. (II. .) önkormányzati rendelethez</t>
  </si>
  <si>
    <t>16. melléklet a /2018(II.) önkormányzati rendelethez</t>
  </si>
  <si>
    <t>17.melléklet a /2018.(II.) önkormányzati rendelethez</t>
  </si>
  <si>
    <t>Marcali Város Önkormányzata által 2018. évben ellátandó, önként vállalt feladatai, és államigazgatási feladatai       e Ft</t>
  </si>
  <si>
    <t>Marcali Közös Önkormányzati Hivatal 2018.évi bevételei</t>
  </si>
  <si>
    <t>Marcali Közös Önkormányzati Hivatal 2018. évi kiadási előirányzatai</t>
  </si>
  <si>
    <t>Költségvetési maradvány</t>
  </si>
  <si>
    <t>Marcali Közös Önkormányzati Hivatal 2018. évi beruházási kiadások előirányzatai</t>
  </si>
  <si>
    <t>Feladat</t>
  </si>
  <si>
    <t>3. Tájékoztató kimutatás</t>
  </si>
  <si>
    <t>e/Ft</t>
  </si>
  <si>
    <t>Hely megnevezése</t>
  </si>
  <si>
    <t>összeg</t>
  </si>
  <si>
    <t>I. Fekete Lajos</t>
  </si>
  <si>
    <t>Városrész</t>
  </si>
  <si>
    <t>II. Dr. Mészáros Géza</t>
  </si>
  <si>
    <t>III. Kőrösi András</t>
  </si>
  <si>
    <t>Bize</t>
  </si>
  <si>
    <t>IV. Dr.Sütő László</t>
  </si>
  <si>
    <t>Boronka</t>
  </si>
  <si>
    <t>V. Hosszú András</t>
  </si>
  <si>
    <t>Gomba</t>
  </si>
  <si>
    <t>VII.Mozsárné Kutor Veronika</t>
  </si>
  <si>
    <t>Gyóta</t>
  </si>
  <si>
    <t>VIII. Kissné Molnár Ágnes</t>
  </si>
  <si>
    <t xml:space="preserve">Horvátkút </t>
  </si>
  <si>
    <t xml:space="preserve">összesen </t>
  </si>
  <si>
    <t>4. Tájékoztató kimutatás</t>
  </si>
  <si>
    <t>Egyéni választó körzeti alap 2018</t>
  </si>
  <si>
    <t>Településrészi  keret 2018</t>
  </si>
  <si>
    <t>Egyéb felhalmozási célú kiadás</t>
  </si>
  <si>
    <t>Likvid hitel felvétele</t>
  </si>
  <si>
    <t>Likvid hitel törlesztése</t>
  </si>
  <si>
    <t>Finanszírozási kiadások  ( 48+.. + 51 )</t>
  </si>
  <si>
    <t>Kiadások mindösszesen( 47+52)</t>
  </si>
  <si>
    <t>Önkormányzatok működési támogatásai (1+…5)</t>
  </si>
  <si>
    <t>Működési célú támogatások államháztartáson belülről (7)</t>
  </si>
  <si>
    <t>Felhalmozási célú támogatások államháztartáson belülről (9)</t>
  </si>
  <si>
    <t>Termékek és szolgáltatások adói (11+..14)</t>
  </si>
  <si>
    <t>Közhatalmi bevételek (11+15+16)</t>
  </si>
  <si>
    <t>Működési bevételek (18+..27)</t>
  </si>
  <si>
    <t>Felhalmozási bevételek (29)</t>
  </si>
  <si>
    <t>Működési célú átvett pénzeszközök ( 31+32)</t>
  </si>
  <si>
    <t>Felhalmozási célú átvett pénzeszközök ( 34 + 35 )</t>
  </si>
  <si>
    <t xml:space="preserve">Finanszírozási bevétel (38+39) </t>
  </si>
  <si>
    <t>Bevételek mindösszesen(37+40 )</t>
  </si>
  <si>
    <t>2018.évi előirányzat</t>
  </si>
  <si>
    <t>Likvid hitel felvétel</t>
  </si>
  <si>
    <t>Likvid hitel törlesztés</t>
  </si>
  <si>
    <t xml:space="preserve">Felhalmozási célú támogatás </t>
  </si>
  <si>
    <t xml:space="preserve">            Felhalmozási célú támogatások áht. belülről</t>
  </si>
  <si>
    <t xml:space="preserve">               - Nivomed Úszó Egyesület</t>
  </si>
  <si>
    <t>Egyesületi támogaás  (TAO)</t>
  </si>
  <si>
    <t>Társasházi karbantartás támogatása</t>
  </si>
  <si>
    <t>Egészségügyi és Szociális Bizottság támogatási kerete</t>
  </si>
  <si>
    <t>Népességnyilvántartás, egyéb</t>
  </si>
  <si>
    <t>Felvett hitel,/ lizing /és annak tőketartozása</t>
  </si>
  <si>
    <t>Marcali Város Önkormányzata, és irányítása alá tartozó költségvetési szervek 2018. évi működési célú bevételei és  kiadásai</t>
  </si>
  <si>
    <t>Munkaerőpiaci mobilitást elősegítő munkásszállás építése / Marcali, Posta köz 2./</t>
  </si>
  <si>
    <t>NGM támogatás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</si>
</sst>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#,##0\ &quot;Ft&quot;;[Red]\-#,##0\ &quot;Ft&quot;"/>
    <numFmt numFmtId="164" formatCode="0__"/>
    <numFmt numFmtId="165" formatCode="00"/>
    <numFmt numFmtId="166" formatCode="#,##0\ _F_t"/>
    <numFmt numFmtId="167" formatCode="#,###"/>
    <numFmt numFmtId="168" formatCode="#"/>
    <numFmt numFmtId="169" formatCode="#,##0\ &quot;Ft&quot;"/>
  </numFmts>
  <fonts count="8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Cambria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Arial"/>
      <family val="2"/>
      <charset val="238"/>
    </font>
    <font>
      <sz val="10"/>
      <name val="Times New Roman CE"/>
      <family val="1"/>
      <charset val="238"/>
    </font>
    <font>
      <b/>
      <sz val="11"/>
      <name val="Arial Narrow"/>
      <family val="2"/>
      <charset val="238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u/>
      <sz val="14"/>
      <name val="Times New Roman"/>
      <family val="1"/>
      <charset val="238"/>
    </font>
    <font>
      <sz val="10"/>
      <name val="Times New Roman"/>
      <family val="1"/>
    </font>
    <font>
      <sz val="11"/>
      <name val="Arial"/>
      <family val="2"/>
      <charset val="238"/>
    </font>
    <font>
      <sz val="10"/>
      <name val="Times New Roman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i/>
      <sz val="12"/>
      <name val="Times New Roman"/>
      <family val="1"/>
      <charset val="238"/>
    </font>
    <font>
      <b/>
      <i/>
      <sz val="11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indexed="8"/>
      <name val="Times New Roman"/>
      <family val="2"/>
      <charset val="238"/>
    </font>
    <font>
      <sz val="12"/>
      <color indexed="8"/>
      <name val="Times New Roman"/>
      <family val="1"/>
      <charset val="238"/>
    </font>
    <font>
      <b/>
      <u/>
      <sz val="10"/>
      <name val="Times New Roman CE"/>
      <charset val="238"/>
    </font>
    <font>
      <b/>
      <i/>
      <sz val="10"/>
      <name val="Arial"/>
      <family val="2"/>
      <charset val="238"/>
    </font>
    <font>
      <b/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sz val="10"/>
      <name val="Times New Roman CE"/>
      <charset val="238"/>
    </font>
    <font>
      <i/>
      <sz val="11"/>
      <name val="Times New Roman CE"/>
      <charset val="238"/>
    </font>
    <font>
      <sz val="12"/>
      <name val="Times New Roman CE"/>
      <charset val="238"/>
    </font>
    <font>
      <sz val="10"/>
      <name val="Arial"/>
      <family val="2"/>
      <charset val="238"/>
    </font>
    <font>
      <sz val="10"/>
      <name val="Cambria"/>
      <family val="1"/>
      <charset val="238"/>
    </font>
    <font>
      <b/>
      <u/>
      <sz val="14"/>
      <name val="Cambria"/>
      <family val="1"/>
      <charset val="238"/>
    </font>
    <font>
      <b/>
      <sz val="10"/>
      <name val="Cambria"/>
      <family val="1"/>
      <charset val="238"/>
    </font>
    <font>
      <b/>
      <sz val="12"/>
      <name val="Cambria"/>
      <family val="1"/>
      <charset val="238"/>
    </font>
    <font>
      <sz val="12"/>
      <name val="Cambria"/>
      <family val="1"/>
      <charset val="238"/>
    </font>
    <font>
      <sz val="12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5"/>
      <name val="Arial CE"/>
      <charset val="238"/>
    </font>
    <font>
      <sz val="15"/>
      <color theme="1"/>
      <name val="Calibri"/>
      <family val="2"/>
      <charset val="238"/>
      <scheme val="minor"/>
    </font>
    <font>
      <i/>
      <sz val="15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sz val="12"/>
      <color theme="1"/>
      <name val="Calibri"/>
      <family val="2"/>
      <charset val="238"/>
      <scheme val="minor"/>
    </font>
    <font>
      <b/>
      <i/>
      <u/>
      <sz val="11"/>
      <name val="Arial Narrow"/>
      <family val="2"/>
      <charset val="238"/>
    </font>
    <font>
      <b/>
      <i/>
      <u/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i/>
      <u/>
      <sz val="10"/>
      <name val="Arial CE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Times New Roman"/>
      <family val="1"/>
      <charset val="238"/>
    </font>
    <font>
      <b/>
      <u/>
      <sz val="12"/>
      <name val="Cambria"/>
      <family val="1"/>
      <charset val="238"/>
    </font>
    <font>
      <b/>
      <sz val="12"/>
      <name val="Times New Roman"/>
      <family val="1"/>
    </font>
    <font>
      <i/>
      <sz val="12"/>
      <name val="Times New Roman CE"/>
      <family val="1"/>
      <charset val="238"/>
    </font>
    <font>
      <b/>
      <sz val="12"/>
      <name val="Times New Roman CE"/>
      <charset val="238"/>
    </font>
    <font>
      <sz val="12"/>
      <name val="Times New Roman CE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</font>
    <font>
      <b/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i/>
      <u/>
      <sz val="12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fgColor indexed="22"/>
        <bgColor indexed="22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lightHorizontal"/>
    </fill>
    <fill>
      <patternFill patternType="solid">
        <fgColor rgb="FF8DB4E2"/>
        <bgColor indexed="64"/>
      </patternFill>
    </fill>
    <fill>
      <patternFill patternType="solid">
        <fgColor theme="3" tint="0.59999389629810485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9">
    <xf numFmtId="0" fontId="0" fillId="0" borderId="0"/>
    <xf numFmtId="0" fontId="49" fillId="0" borderId="0"/>
    <xf numFmtId="0" fontId="9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49" fillId="0" borderId="0"/>
    <xf numFmtId="0" fontId="42" fillId="0" borderId="0"/>
    <xf numFmtId="0" fontId="6" fillId="0" borderId="0"/>
    <xf numFmtId="0" fontId="49" fillId="0" borderId="0"/>
    <xf numFmtId="0" fontId="49" fillId="0" borderId="0"/>
    <xf numFmtId="0" fontId="49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0" fillId="0" borderId="0"/>
    <xf numFmtId="0" fontId="6" fillId="0" borderId="0"/>
    <xf numFmtId="0" fontId="6" fillId="0" borderId="0"/>
    <xf numFmtId="0" fontId="3" fillId="0" borderId="0"/>
    <xf numFmtId="0" fontId="41" fillId="0" borderId="0"/>
    <xf numFmtId="0" fontId="2" fillId="0" borderId="0"/>
    <xf numFmtId="0" fontId="1" fillId="0" borderId="0"/>
  </cellStyleXfs>
  <cellXfs count="835">
    <xf numFmtId="0" fontId="0" fillId="0" borderId="0" xfId="0"/>
    <xf numFmtId="0" fontId="6" fillId="0" borderId="0" xfId="9"/>
    <xf numFmtId="0" fontId="6" fillId="0" borderId="0" xfId="9" applyBorder="1"/>
    <xf numFmtId="0" fontId="18" fillId="0" borderId="0" xfId="9" applyFont="1"/>
    <xf numFmtId="0" fontId="19" fillId="2" borderId="1" xfId="9" applyFont="1" applyFill="1" applyBorder="1" applyAlignment="1">
      <alignment horizontal="center" vertical="center" wrapText="1"/>
    </xf>
    <xf numFmtId="0" fontId="15" fillId="0" borderId="3" xfId="9" applyFont="1" applyBorder="1" applyAlignment="1">
      <alignment vertical="top" wrapText="1"/>
    </xf>
    <xf numFmtId="0" fontId="15" fillId="0" borderId="4" xfId="9" applyFont="1" applyBorder="1" applyAlignment="1">
      <alignment horizontal="center" vertical="center" wrapText="1"/>
    </xf>
    <xf numFmtId="0" fontId="6" fillId="0" borderId="0" xfId="9" applyAlignment="1">
      <alignment vertical="center"/>
    </xf>
    <xf numFmtId="0" fontId="23" fillId="0" borderId="0" xfId="9" applyFont="1"/>
    <xf numFmtId="0" fontId="13" fillId="2" borderId="1" xfId="9" applyFont="1" applyFill="1" applyBorder="1" applyAlignment="1">
      <alignment vertical="center" wrapText="1"/>
    </xf>
    <xf numFmtId="3" fontId="13" fillId="2" borderId="1" xfId="9" applyNumberFormat="1" applyFont="1" applyFill="1" applyBorder="1" applyAlignment="1">
      <alignment horizontal="right" vertical="center"/>
    </xf>
    <xf numFmtId="0" fontId="11" fillId="0" borderId="0" xfId="9" applyFont="1" applyAlignment="1">
      <alignment vertical="center"/>
    </xf>
    <xf numFmtId="0" fontId="6" fillId="0" borderId="0" xfId="9" applyAlignment="1"/>
    <xf numFmtId="0" fontId="15" fillId="0" borderId="0" xfId="5" applyFont="1" applyFill="1" applyProtection="1"/>
    <xf numFmtId="0" fontId="15" fillId="0" borderId="0" xfId="5" applyFont="1" applyFill="1" applyAlignment="1" applyProtection="1">
      <alignment wrapText="1"/>
    </xf>
    <xf numFmtId="0" fontId="14" fillId="0" borderId="0" xfId="5" applyFont="1" applyFill="1" applyAlignment="1" applyProtection="1">
      <alignment horizontal="left" vertical="center"/>
    </xf>
    <xf numFmtId="0" fontId="14" fillId="0" borderId="0" xfId="5" applyFont="1" applyFill="1" applyProtection="1"/>
    <xf numFmtId="0" fontId="23" fillId="0" borderId="0" xfId="9" applyFont="1" applyAlignment="1"/>
    <xf numFmtId="0" fontId="19" fillId="2" borderId="9" xfId="9" applyFont="1" applyFill="1" applyBorder="1" applyAlignment="1">
      <alignment horizontal="center" vertical="top" wrapText="1"/>
    </xf>
    <xf numFmtId="3" fontId="26" fillId="0" borderId="9" xfId="9" applyNumberFormat="1" applyFont="1" applyBorder="1" applyAlignment="1">
      <alignment horizontal="right" vertical="center" wrapText="1"/>
    </xf>
    <xf numFmtId="3" fontId="26" fillId="0" borderId="10" xfId="9" applyNumberFormat="1" applyFont="1" applyBorder="1" applyAlignment="1">
      <alignment horizontal="right" vertical="top" wrapText="1"/>
    </xf>
    <xf numFmtId="3" fontId="26" fillId="0" borderId="9" xfId="9" applyNumberFormat="1" applyFont="1" applyBorder="1" applyAlignment="1">
      <alignment horizontal="right" vertical="top" wrapText="1"/>
    </xf>
    <xf numFmtId="3" fontId="26" fillId="0" borderId="11" xfId="9" applyNumberFormat="1" applyFont="1" applyBorder="1" applyAlignment="1">
      <alignment horizontal="right" vertical="center" wrapText="1"/>
    </xf>
    <xf numFmtId="3" fontId="26" fillId="0" borderId="12" xfId="9" applyNumberFormat="1" applyFont="1" applyBorder="1" applyAlignment="1">
      <alignment horizontal="right" vertical="center" wrapText="1"/>
    </xf>
    <xf numFmtId="3" fontId="26" fillId="0" borderId="10" xfId="9" applyNumberFormat="1" applyFont="1" applyBorder="1" applyAlignment="1">
      <alignment horizontal="right" wrapText="1"/>
    </xf>
    <xf numFmtId="3" fontId="26" fillId="0" borderId="9" xfId="9" applyNumberFormat="1" applyFont="1" applyBorder="1" applyAlignment="1">
      <alignment horizontal="right" wrapText="1"/>
    </xf>
    <xf numFmtId="3" fontId="19" fillId="0" borderId="10" xfId="9" applyNumberFormat="1" applyFont="1" applyBorder="1" applyAlignment="1">
      <alignment horizontal="right" vertical="top" wrapText="1"/>
    </xf>
    <xf numFmtId="3" fontId="19" fillId="0" borderId="12" xfId="9" applyNumberFormat="1" applyFont="1" applyBorder="1" applyAlignment="1">
      <alignment horizontal="right" vertical="top" wrapText="1"/>
    </xf>
    <xf numFmtId="3" fontId="19" fillId="0" borderId="14" xfId="9" applyNumberFormat="1" applyFont="1" applyBorder="1" applyAlignment="1">
      <alignment horizontal="right" wrapText="1"/>
    </xf>
    <xf numFmtId="3" fontId="19" fillId="0" borderId="15" xfId="9" applyNumberFormat="1" applyFont="1" applyBorder="1" applyAlignment="1">
      <alignment horizontal="right" wrapText="1"/>
    </xf>
    <xf numFmtId="3" fontId="19" fillId="0" borderId="16" xfId="9" applyNumberFormat="1" applyFont="1" applyBorder="1" applyAlignment="1">
      <alignment horizontal="right" wrapText="1"/>
    </xf>
    <xf numFmtId="3" fontId="19" fillId="0" borderId="18" xfId="9" applyNumberFormat="1" applyFont="1" applyBorder="1" applyAlignment="1">
      <alignment horizontal="right" wrapText="1"/>
    </xf>
    <xf numFmtId="3" fontId="19" fillId="0" borderId="20" xfId="9" applyNumberFormat="1" applyFont="1" applyBorder="1" applyAlignment="1">
      <alignment horizontal="right" wrapText="1"/>
    </xf>
    <xf numFmtId="0" fontId="23" fillId="0" borderId="0" xfId="9" applyFont="1" applyBorder="1"/>
    <xf numFmtId="0" fontId="19" fillId="2" borderId="10" xfId="9" applyFont="1" applyFill="1" applyBorder="1" applyAlignment="1">
      <alignment horizontal="center" vertical="top" wrapText="1"/>
    </xf>
    <xf numFmtId="3" fontId="26" fillId="0" borderId="10" xfId="9" applyNumberFormat="1" applyFont="1" applyBorder="1" applyAlignment="1">
      <alignment horizontal="right" vertical="center" wrapText="1"/>
    </xf>
    <xf numFmtId="0" fontId="23" fillId="0" borderId="9" xfId="9" applyFont="1" applyBorder="1"/>
    <xf numFmtId="0" fontId="23" fillId="0" borderId="10" xfId="9" applyFont="1" applyBorder="1"/>
    <xf numFmtId="3" fontId="19" fillId="0" borderId="0" xfId="9" applyNumberFormat="1" applyFont="1" applyBorder="1" applyAlignment="1">
      <alignment horizontal="right" wrapText="1"/>
    </xf>
    <xf numFmtId="0" fontId="23" fillId="0" borderId="0" xfId="9" applyFont="1" applyBorder="1" applyAlignment="1">
      <alignment horizontal="center" vertical="center" wrapText="1"/>
    </xf>
    <xf numFmtId="0" fontId="19" fillId="0" borderId="0" xfId="9" applyFont="1" applyFill="1" applyBorder="1" applyAlignment="1">
      <alignment horizontal="center" vertical="top" wrapText="1"/>
    </xf>
    <xf numFmtId="0" fontId="19" fillId="0" borderId="0" xfId="9" applyFont="1" applyFill="1" applyBorder="1" applyAlignment="1">
      <alignment horizontal="center" wrapText="1"/>
    </xf>
    <xf numFmtId="3" fontId="26" fillId="0" borderId="0" xfId="9" applyNumberFormat="1" applyFont="1" applyBorder="1" applyAlignment="1">
      <alignment horizontal="right" vertical="center" wrapText="1"/>
    </xf>
    <xf numFmtId="3" fontId="26" fillId="0" borderId="0" xfId="9" applyNumberFormat="1" applyFont="1" applyBorder="1" applyAlignment="1">
      <alignment horizontal="right" vertical="top" wrapText="1"/>
    </xf>
    <xf numFmtId="3" fontId="26" fillId="0" borderId="0" xfId="9" applyNumberFormat="1" applyFont="1" applyBorder="1" applyAlignment="1">
      <alignment horizontal="right" wrapText="1"/>
    </xf>
    <xf numFmtId="3" fontId="26" fillId="0" borderId="24" xfId="9" applyNumberFormat="1" applyFont="1" applyBorder="1" applyAlignment="1">
      <alignment horizontal="right" vertical="center" wrapText="1"/>
    </xf>
    <xf numFmtId="3" fontId="26" fillId="0" borderId="15" xfId="9" applyNumberFormat="1" applyFont="1" applyBorder="1" applyAlignment="1">
      <alignment horizontal="right" vertical="center" wrapText="1"/>
    </xf>
    <xf numFmtId="3" fontId="26" fillId="0" borderId="18" xfId="9" applyNumberFormat="1" applyFont="1" applyBorder="1" applyAlignment="1">
      <alignment horizontal="right" vertical="center" wrapText="1"/>
    </xf>
    <xf numFmtId="0" fontId="26" fillId="0" borderId="0" xfId="9" applyFont="1" applyBorder="1"/>
    <xf numFmtId="0" fontId="26" fillId="0" borderId="0" xfId="5" applyFont="1" applyFill="1" applyProtection="1"/>
    <xf numFmtId="0" fontId="23" fillId="0" borderId="0" xfId="9" applyFont="1" applyAlignment="1">
      <alignment horizontal="center" vertical="center" wrapText="1"/>
    </xf>
    <xf numFmtId="0" fontId="27" fillId="0" borderId="0" xfId="22" applyFont="1"/>
    <xf numFmtId="0" fontId="10" fillId="0" borderId="0" xfId="22"/>
    <xf numFmtId="0" fontId="6" fillId="0" borderId="0" xfId="22" applyFont="1"/>
    <xf numFmtId="3" fontId="10" fillId="0" borderId="0" xfId="22" applyNumberFormat="1"/>
    <xf numFmtId="3" fontId="15" fillId="0" borderId="0" xfId="22" applyNumberFormat="1" applyFont="1"/>
    <xf numFmtId="0" fontId="6" fillId="0" borderId="0" xfId="22" applyFont="1" applyAlignment="1">
      <alignment horizontal="center" vertical="center" wrapText="1"/>
    </xf>
    <xf numFmtId="0" fontId="10" fillId="0" borderId="0" xfId="22" applyAlignment="1">
      <alignment horizontal="center" vertical="center" wrapText="1"/>
    </xf>
    <xf numFmtId="167" fontId="29" fillId="0" borderId="0" xfId="17" applyNumberFormat="1" applyFont="1" applyAlignment="1">
      <alignment vertical="center" wrapText="1"/>
    </xf>
    <xf numFmtId="167" fontId="24" fillId="0" borderId="0" xfId="17" applyNumberFormat="1" applyFont="1" applyAlignment="1">
      <alignment vertical="center" wrapText="1"/>
    </xf>
    <xf numFmtId="167" fontId="24" fillId="0" borderId="0" xfId="17" applyNumberFormat="1" applyAlignment="1">
      <alignment vertical="center" wrapText="1"/>
    </xf>
    <xf numFmtId="167" fontId="30" fillId="0" borderId="0" xfId="17" applyNumberFormat="1" applyFont="1" applyAlignment="1">
      <alignment horizontal="right" vertical="center"/>
    </xf>
    <xf numFmtId="167" fontId="13" fillId="2" borderId="28" xfId="17" applyNumberFormat="1" applyFont="1" applyFill="1" applyBorder="1" applyAlignment="1">
      <alignment horizontal="center" vertical="center" wrapText="1"/>
    </xf>
    <xf numFmtId="167" fontId="13" fillId="2" borderId="10" xfId="17" applyNumberFormat="1" applyFont="1" applyFill="1" applyBorder="1" applyAlignment="1">
      <alignment horizontal="center" vertical="center" wrapText="1"/>
    </xf>
    <xf numFmtId="167" fontId="31" fillId="0" borderId="0" xfId="17" applyNumberFormat="1" applyFont="1" applyAlignment="1">
      <alignment horizontal="center" vertical="center" wrapText="1"/>
    </xf>
    <xf numFmtId="167" fontId="32" fillId="0" borderId="0" xfId="17" applyNumberFormat="1" applyFont="1" applyAlignment="1">
      <alignment horizontal="centerContinuous" vertical="center" wrapText="1"/>
    </xf>
    <xf numFmtId="167" fontId="24" fillId="0" borderId="0" xfId="17" applyNumberFormat="1" applyFont="1" applyAlignment="1">
      <alignment horizontal="center" vertical="center" wrapText="1"/>
    </xf>
    <xf numFmtId="167" fontId="24" fillId="0" borderId="0" xfId="17" applyNumberFormat="1" applyAlignment="1">
      <alignment horizontal="center" vertical="center" wrapText="1"/>
    </xf>
    <xf numFmtId="167" fontId="24" fillId="0" borderId="0" xfId="18" applyNumberFormat="1" applyAlignment="1">
      <alignment vertical="center" wrapText="1"/>
    </xf>
    <xf numFmtId="167" fontId="30" fillId="0" borderId="0" xfId="18" applyNumberFormat="1" applyFont="1" applyAlignment="1">
      <alignment horizontal="right" vertical="center"/>
    </xf>
    <xf numFmtId="167" fontId="13" fillId="2" borderId="28" xfId="18" applyNumberFormat="1" applyFont="1" applyFill="1" applyBorder="1" applyAlignment="1">
      <alignment horizontal="center" vertical="center" wrapText="1"/>
    </xf>
    <xf numFmtId="167" fontId="13" fillId="2" borderId="10" xfId="18" applyNumberFormat="1" applyFont="1" applyFill="1" applyBorder="1" applyAlignment="1">
      <alignment horizontal="center" vertical="center" wrapText="1"/>
    </xf>
    <xf numFmtId="167" fontId="31" fillId="0" borderId="0" xfId="18" applyNumberFormat="1" applyFont="1" applyAlignment="1">
      <alignment horizontal="center" vertical="center" wrapText="1"/>
    </xf>
    <xf numFmtId="167" fontId="32" fillId="0" borderId="0" xfId="18" applyNumberFormat="1" applyFont="1" applyAlignment="1">
      <alignment horizontal="centerContinuous" vertical="center" wrapText="1"/>
    </xf>
    <xf numFmtId="167" fontId="24" fillId="0" borderId="0" xfId="18" applyNumberFormat="1" applyFont="1" applyAlignment="1">
      <alignment vertical="center" wrapText="1"/>
    </xf>
    <xf numFmtId="167" fontId="24" fillId="0" borderId="0" xfId="18" applyNumberFormat="1" applyFont="1" applyAlignment="1">
      <alignment horizontal="center" vertical="center" wrapText="1"/>
    </xf>
    <xf numFmtId="167" fontId="24" fillId="0" borderId="0" xfId="18" applyNumberFormat="1" applyAlignment="1">
      <alignment horizontal="center" vertical="center" wrapText="1"/>
    </xf>
    <xf numFmtId="0" fontId="34" fillId="0" borderId="0" xfId="2" applyFont="1"/>
    <xf numFmtId="0" fontId="34" fillId="0" borderId="0" xfId="2" applyFont="1" applyAlignment="1">
      <alignment horizontal="right"/>
    </xf>
    <xf numFmtId="49" fontId="34" fillId="0" borderId="0" xfId="2" applyNumberFormat="1" applyFont="1"/>
    <xf numFmtId="3" fontId="34" fillId="0" borderId="10" xfId="2" applyNumberFormat="1" applyFont="1" applyBorder="1"/>
    <xf numFmtId="3" fontId="34" fillId="0" borderId="6" xfId="2" applyNumberFormat="1" applyFont="1" applyBorder="1"/>
    <xf numFmtId="0" fontId="34" fillId="0" borderId="0" xfId="2" applyFont="1" applyAlignment="1">
      <alignment vertical="center"/>
    </xf>
    <xf numFmtId="3" fontId="34" fillId="0" borderId="32" xfId="2" applyNumberFormat="1" applyFont="1" applyBorder="1"/>
    <xf numFmtId="3" fontId="34" fillId="0" borderId="30" xfId="2" applyNumberFormat="1" applyFont="1" applyBorder="1"/>
    <xf numFmtId="0" fontId="34" fillId="0" borderId="0" xfId="2" applyFont="1" applyBorder="1" applyAlignment="1">
      <alignment horizontal="left"/>
    </xf>
    <xf numFmtId="0" fontId="34" fillId="0" borderId="0" xfId="2" applyFont="1" applyBorder="1"/>
    <xf numFmtId="0" fontId="24" fillId="0" borderId="0" xfId="21" applyAlignment="1">
      <alignment horizontal="center" vertical="center" wrapText="1"/>
    </xf>
    <xf numFmtId="0" fontId="24" fillId="0" borderId="0" xfId="21" applyFont="1" applyAlignment="1">
      <alignment horizontal="right" vertical="center" wrapText="1"/>
    </xf>
    <xf numFmtId="0" fontId="24" fillId="0" borderId="0" xfId="21" applyFont="1" applyAlignment="1">
      <alignment vertical="center" wrapText="1"/>
    </xf>
    <xf numFmtId="0" fontId="10" fillId="0" borderId="0" xfId="22" applyBorder="1"/>
    <xf numFmtId="0" fontId="10" fillId="0" borderId="0" xfId="22" applyAlignment="1"/>
    <xf numFmtId="167" fontId="35" fillId="0" borderId="0" xfId="19" applyNumberFormat="1" applyFont="1" applyAlignment="1">
      <alignment vertical="center" wrapText="1"/>
    </xf>
    <xf numFmtId="0" fontId="24" fillId="0" borderId="0" xfId="21" applyAlignment="1">
      <alignment vertical="center" wrapText="1"/>
    </xf>
    <xf numFmtId="0" fontId="15" fillId="0" borderId="0" xfId="22" applyFont="1" applyAlignment="1"/>
    <xf numFmtId="167" fontId="38" fillId="0" borderId="0" xfId="21" applyNumberFormat="1" applyFont="1" applyAlignment="1">
      <alignment vertical="center" wrapText="1"/>
    </xf>
    <xf numFmtId="0" fontId="37" fillId="0" borderId="1" xfId="21" applyFont="1" applyBorder="1" applyAlignment="1">
      <alignment horizontal="center" vertical="center" wrapText="1"/>
    </xf>
    <xf numFmtId="0" fontId="37" fillId="0" borderId="33" xfId="21" applyFont="1" applyBorder="1" applyAlignment="1">
      <alignment horizontal="center" vertical="center" wrapText="1"/>
    </xf>
    <xf numFmtId="0" fontId="31" fillId="0" borderId="0" xfId="21" applyFont="1" applyAlignment="1">
      <alignment horizontal="center" vertical="center" wrapText="1"/>
    </xf>
    <xf numFmtId="167" fontId="39" fillId="0" borderId="30" xfId="21" applyNumberFormat="1" applyFont="1" applyBorder="1" applyAlignment="1">
      <alignment vertical="center" wrapText="1"/>
    </xf>
    <xf numFmtId="167" fontId="24" fillId="0" borderId="0" xfId="21" applyNumberFormat="1" applyAlignment="1">
      <alignment vertical="center" wrapText="1"/>
    </xf>
    <xf numFmtId="167" fontId="24" fillId="0" borderId="10" xfId="21" applyNumberFormat="1" applyBorder="1" applyAlignment="1" applyProtection="1">
      <alignment vertical="center" wrapText="1"/>
      <protection locked="0"/>
    </xf>
    <xf numFmtId="167" fontId="24" fillId="0" borderId="6" xfId="21" applyNumberFormat="1" applyBorder="1" applyAlignment="1" applyProtection="1">
      <alignment vertical="center" wrapText="1"/>
      <protection locked="0"/>
    </xf>
    <xf numFmtId="167" fontId="39" fillId="0" borderId="32" xfId="21" applyNumberFormat="1" applyFont="1" applyBorder="1" applyAlignment="1">
      <alignment vertical="center" wrapText="1"/>
    </xf>
    <xf numFmtId="0" fontId="10" fillId="0" borderId="0" xfId="22" applyAlignment="1">
      <alignment horizontal="right" vertical="center"/>
    </xf>
    <xf numFmtId="0" fontId="7" fillId="0" borderId="27" xfId="22" applyFont="1" applyBorder="1" applyAlignment="1">
      <alignment horizontal="center" vertical="center" wrapText="1"/>
    </xf>
    <xf numFmtId="0" fontId="10" fillId="0" borderId="10" xfId="22" applyBorder="1" applyAlignment="1"/>
    <xf numFmtId="0" fontId="10" fillId="0" borderId="10" xfId="22" applyNumberFormat="1" applyBorder="1" applyAlignment="1"/>
    <xf numFmtId="0" fontId="10" fillId="0" borderId="10" xfId="22" applyBorder="1" applyAlignment="1">
      <alignment wrapText="1"/>
    </xf>
    <xf numFmtId="0" fontId="10" fillId="0" borderId="32" xfId="22" applyBorder="1" applyAlignment="1">
      <alignment wrapText="1"/>
    </xf>
    <xf numFmtId="0" fontId="10" fillId="0" borderId="0" xfId="22" applyAlignment="1">
      <alignment wrapText="1"/>
    </xf>
    <xf numFmtId="10" fontId="10" fillId="0" borderId="0" xfId="22" applyNumberFormat="1"/>
    <xf numFmtId="0" fontId="6" fillId="0" borderId="0" xfId="8"/>
    <xf numFmtId="167" fontId="40" fillId="0" borderId="0" xfId="21" applyNumberFormat="1" applyFont="1" applyAlignment="1">
      <alignment horizontal="right" vertical="center"/>
    </xf>
    <xf numFmtId="0" fontId="24" fillId="0" borderId="0" xfId="21" applyBorder="1" applyAlignment="1">
      <alignment vertical="center" wrapText="1"/>
    </xf>
    <xf numFmtId="167" fontId="24" fillId="0" borderId="0" xfId="18" applyNumberFormat="1" applyFont="1" applyBorder="1" applyAlignment="1">
      <alignment vertical="center" wrapText="1"/>
    </xf>
    <xf numFmtId="167" fontId="24" fillId="0" borderId="0" xfId="17" applyNumberFormat="1" applyFont="1" applyBorder="1" applyAlignment="1">
      <alignment vertical="center" wrapText="1"/>
    </xf>
    <xf numFmtId="0" fontId="6" fillId="0" borderId="0" xfId="8" applyBorder="1"/>
    <xf numFmtId="0" fontId="34" fillId="5" borderId="27" xfId="2" applyFont="1" applyFill="1" applyBorder="1" applyAlignment="1">
      <alignment horizontal="center"/>
    </xf>
    <xf numFmtId="0" fontId="34" fillId="5" borderId="29" xfId="2" applyFont="1" applyFill="1" applyBorder="1" applyAlignment="1">
      <alignment horizontal="center"/>
    </xf>
    <xf numFmtId="3" fontId="34" fillId="0" borderId="10" xfId="2" applyNumberFormat="1" applyFont="1" applyBorder="1" applyAlignment="1">
      <alignment vertical="center"/>
    </xf>
    <xf numFmtId="0" fontId="7" fillId="0" borderId="29" xfId="22" applyFont="1" applyBorder="1"/>
    <xf numFmtId="2" fontId="7" fillId="0" borderId="6" xfId="22" applyNumberFormat="1" applyFont="1" applyBorder="1" applyAlignment="1">
      <alignment horizontal="center" vertical="center"/>
    </xf>
    <xf numFmtId="0" fontId="10" fillId="0" borderId="6" xfId="22" applyBorder="1"/>
    <xf numFmtId="0" fontId="7" fillId="0" borderId="6" xfId="22" applyFont="1" applyBorder="1"/>
    <xf numFmtId="0" fontId="41" fillId="0" borderId="0" xfId="26" applyProtection="1">
      <protection locked="0"/>
    </xf>
    <xf numFmtId="0" fontId="24" fillId="0" borderId="37" xfId="26" applyFont="1" applyBorder="1" applyAlignment="1" applyProtection="1">
      <alignment horizontal="center" vertical="center" wrapText="1"/>
    </xf>
    <xf numFmtId="0" fontId="39" fillId="5" borderId="39" xfId="26" applyFont="1" applyFill="1" applyBorder="1" applyAlignment="1" applyProtection="1">
      <alignment horizontal="center" vertical="center"/>
    </xf>
    <xf numFmtId="0" fontId="39" fillId="5" borderId="40" xfId="26" applyFont="1" applyFill="1" applyBorder="1" applyAlignment="1" applyProtection="1">
      <alignment horizontal="center" vertical="center"/>
    </xf>
    <xf numFmtId="0" fontId="41" fillId="0" borderId="0" xfId="26" applyProtection="1"/>
    <xf numFmtId="0" fontId="41" fillId="0" borderId="0" xfId="26" applyAlignment="1" applyProtection="1">
      <alignment vertical="center"/>
    </xf>
    <xf numFmtId="3" fontId="41" fillId="0" borderId="0" xfId="26" applyNumberFormat="1" applyAlignment="1" applyProtection="1">
      <alignment vertical="center"/>
      <protection locked="0"/>
    </xf>
    <xf numFmtId="0" fontId="41" fillId="0" borderId="0" xfId="26" applyAlignment="1" applyProtection="1">
      <alignment vertical="center"/>
      <protection locked="0"/>
    </xf>
    <xf numFmtId="3" fontId="41" fillId="0" borderId="0" xfId="26" applyNumberFormat="1" applyAlignment="1" applyProtection="1">
      <alignment vertical="center"/>
    </xf>
    <xf numFmtId="167" fontId="41" fillId="0" borderId="0" xfId="26" applyNumberFormat="1" applyAlignment="1" applyProtection="1">
      <alignment vertical="center"/>
    </xf>
    <xf numFmtId="0" fontId="17" fillId="0" borderId="0" xfId="26" applyFont="1" applyProtection="1"/>
    <xf numFmtId="0" fontId="17" fillId="0" borderId="0" xfId="26" applyFont="1" applyProtection="1">
      <protection locked="0"/>
    </xf>
    <xf numFmtId="0" fontId="4" fillId="0" borderId="0" xfId="5" applyFont="1" applyFill="1"/>
    <xf numFmtId="0" fontId="4" fillId="0" borderId="0" xfId="5" applyFont="1" applyFill="1" applyBorder="1" applyAlignment="1">
      <alignment horizontal="center" vertical="center"/>
    </xf>
    <xf numFmtId="165" fontId="8" fillId="0" borderId="0" xfId="5" applyNumberFormat="1" applyFont="1" applyFill="1" applyBorder="1" applyAlignment="1">
      <alignment horizontal="center" vertical="center"/>
    </xf>
    <xf numFmtId="0" fontId="6" fillId="0" borderId="0" xfId="5" applyFont="1" applyBorder="1" applyAlignment="1">
      <alignment horizontal="right"/>
    </xf>
    <xf numFmtId="0" fontId="7" fillId="0" borderId="0" xfId="5" applyFont="1" applyBorder="1" applyAlignment="1">
      <alignment horizontal="center" vertical="center"/>
    </xf>
    <xf numFmtId="0" fontId="4" fillId="0" borderId="0" xfId="5" applyFont="1" applyFill="1" applyBorder="1" applyAlignment="1">
      <alignment vertical="center" wrapText="1"/>
    </xf>
    <xf numFmtId="0" fontId="5" fillId="0" borderId="0" xfId="5" applyFont="1" applyFill="1"/>
    <xf numFmtId="0" fontId="4" fillId="0" borderId="0" xfId="5" applyFont="1" applyFill="1" applyBorder="1" applyAlignment="1">
      <alignment horizontal="left" vertical="center" wrapText="1"/>
    </xf>
    <xf numFmtId="0" fontId="4" fillId="0" borderId="0" xfId="5" applyFont="1" applyFill="1" applyBorder="1"/>
    <xf numFmtId="0" fontId="12" fillId="0" borderId="0" xfId="5" applyFont="1" applyBorder="1" applyAlignment="1">
      <alignment horizontal="left" vertical="center"/>
    </xf>
    <xf numFmtId="0" fontId="5" fillId="0" borderId="0" xfId="5" applyFont="1" applyFill="1" applyBorder="1" applyAlignment="1">
      <alignment vertical="center"/>
    </xf>
    <xf numFmtId="165" fontId="8" fillId="0" borderId="0" xfId="5" applyNumberFormat="1" applyFont="1" applyFill="1" applyBorder="1" applyAlignment="1">
      <alignment vertical="center"/>
    </xf>
    <xf numFmtId="0" fontId="6" fillId="0" borderId="0" xfId="5" applyFont="1" applyBorder="1" applyAlignment="1"/>
    <xf numFmtId="0" fontId="7" fillId="0" borderId="0" xfId="5" applyFont="1" applyBorder="1" applyAlignment="1">
      <alignment vertical="center"/>
    </xf>
    <xf numFmtId="0" fontId="5" fillId="0" borderId="0" xfId="5" applyFont="1" applyFill="1" applyBorder="1" applyAlignment="1">
      <alignment vertical="center" wrapText="1"/>
    </xf>
    <xf numFmtId="0" fontId="5" fillId="0" borderId="0" xfId="5" applyFont="1" applyFill="1" applyBorder="1"/>
    <xf numFmtId="0" fontId="4" fillId="0" borderId="0" xfId="5" applyFont="1" applyFill="1" applyBorder="1" applyAlignment="1">
      <alignment vertical="center"/>
    </xf>
    <xf numFmtId="0" fontId="6" fillId="0" borderId="0" xfId="5" applyFont="1" applyFill="1" applyBorder="1" applyAlignment="1">
      <alignment vertical="center" wrapText="1"/>
    </xf>
    <xf numFmtId="0" fontId="16" fillId="0" borderId="0" xfId="5" applyFont="1" applyFill="1" applyBorder="1" applyAlignment="1">
      <alignment vertical="center" wrapText="1"/>
    </xf>
    <xf numFmtId="0" fontId="16" fillId="3" borderId="0" xfId="5" applyFont="1" applyFill="1" applyBorder="1" applyAlignment="1">
      <alignment vertical="center" wrapText="1"/>
    </xf>
    <xf numFmtId="0" fontId="7" fillId="0" borderId="0" xfId="5" applyFont="1" applyFill="1" applyBorder="1" applyAlignment="1">
      <alignment vertical="center" wrapText="1"/>
    </xf>
    <xf numFmtId="0" fontId="3" fillId="0" borderId="0" xfId="5" applyBorder="1" applyAlignment="1">
      <alignment vertical="center" wrapText="1"/>
    </xf>
    <xf numFmtId="164" fontId="4" fillId="0" borderId="0" xfId="5" applyNumberFormat="1" applyFont="1" applyFill="1" applyBorder="1" applyAlignment="1">
      <alignment vertical="center"/>
    </xf>
    <xf numFmtId="0" fontId="3" fillId="0" borderId="0" xfId="5" applyBorder="1" applyAlignment="1">
      <alignment vertical="center"/>
    </xf>
    <xf numFmtId="0" fontId="4" fillId="0" borderId="0" xfId="5" applyFont="1" applyFill="1" applyAlignment="1">
      <alignment vertical="center"/>
    </xf>
    <xf numFmtId="3" fontId="4" fillId="0" borderId="0" xfId="5" applyNumberFormat="1" applyFont="1" applyFill="1" applyAlignment="1">
      <alignment vertical="center"/>
    </xf>
    <xf numFmtId="164" fontId="4" fillId="0" borderId="0" xfId="5" applyNumberFormat="1" applyFont="1" applyFill="1" applyAlignment="1">
      <alignment vertical="center"/>
    </xf>
    <xf numFmtId="0" fontId="3" fillId="0" borderId="0" xfId="5"/>
    <xf numFmtId="0" fontId="5" fillId="2" borderId="10" xfId="5" applyFont="1" applyFill="1" applyBorder="1" applyAlignment="1">
      <alignment horizontal="center" vertical="center"/>
    </xf>
    <xf numFmtId="0" fontId="6" fillId="0" borderId="0" xfId="23"/>
    <xf numFmtId="3" fontId="6" fillId="0" borderId="0" xfId="23" applyNumberFormat="1"/>
    <xf numFmtId="0" fontId="36" fillId="0" borderId="0" xfId="23" applyFont="1"/>
    <xf numFmtId="0" fontId="6" fillId="0" borderId="0" xfId="23" applyBorder="1"/>
    <xf numFmtId="3" fontId="15" fillId="0" borderId="0" xfId="23" applyNumberFormat="1" applyFont="1" applyBorder="1" applyAlignment="1">
      <alignment horizontal="right" vertical="top" wrapText="1"/>
    </xf>
    <xf numFmtId="3" fontId="15" fillId="0" borderId="0" xfId="23" applyNumberFormat="1" applyFont="1" applyFill="1" applyBorder="1" applyAlignment="1">
      <alignment horizontal="right" vertical="top" wrapText="1"/>
    </xf>
    <xf numFmtId="0" fontId="24" fillId="0" borderId="0" xfId="26" applyFont="1" applyBorder="1" applyAlignment="1" applyProtection="1">
      <alignment horizontal="center" vertical="center" wrapText="1"/>
    </xf>
    <xf numFmtId="0" fontId="19" fillId="2" borderId="33" xfId="9" applyFont="1" applyFill="1" applyBorder="1" applyAlignment="1">
      <alignment horizontal="center" vertical="center" wrapText="1"/>
    </xf>
    <xf numFmtId="0" fontId="21" fillId="0" borderId="3" xfId="9" applyFont="1" applyFill="1" applyBorder="1" applyAlignment="1">
      <alignment horizontal="center" vertical="top" wrapText="1"/>
    </xf>
    <xf numFmtId="0" fontId="13" fillId="2" borderId="5" xfId="9" applyFont="1" applyFill="1" applyBorder="1" applyAlignment="1">
      <alignment vertical="center" wrapText="1"/>
    </xf>
    <xf numFmtId="166" fontId="6" fillId="0" borderId="0" xfId="9" applyNumberFormat="1"/>
    <xf numFmtId="166" fontId="6" fillId="0" borderId="0" xfId="9" applyNumberFormat="1" applyAlignment="1">
      <alignment horizontal="right"/>
    </xf>
    <xf numFmtId="166" fontId="22" fillId="0" borderId="0" xfId="9" applyNumberFormat="1" applyFont="1" applyBorder="1" applyAlignment="1">
      <alignment horizontal="right" vertical="center" wrapText="1"/>
    </xf>
    <xf numFmtId="0" fontId="15" fillId="0" borderId="0" xfId="9" applyFont="1" applyBorder="1" applyAlignment="1">
      <alignment horizontal="right" vertical="center" wrapText="1"/>
    </xf>
    <xf numFmtId="166" fontId="15" fillId="0" borderId="0" xfId="9" applyNumberFormat="1" applyFont="1" applyBorder="1" applyAlignment="1">
      <alignment horizontal="right" vertical="center" wrapText="1"/>
    </xf>
    <xf numFmtId="3" fontId="6" fillId="0" borderId="0" xfId="9" applyNumberFormat="1" applyAlignment="1">
      <alignment horizontal="right"/>
    </xf>
    <xf numFmtId="166" fontId="6" fillId="0" borderId="0" xfId="9" applyNumberFormat="1" applyBorder="1"/>
    <xf numFmtId="3" fontId="6" fillId="0" borderId="0" xfId="9" applyNumberFormat="1" applyBorder="1"/>
    <xf numFmtId="166" fontId="6" fillId="0" borderId="0" xfId="9" applyNumberFormat="1" applyBorder="1" applyAlignment="1">
      <alignment horizontal="right" vertical="center"/>
    </xf>
    <xf numFmtId="3" fontId="43" fillId="0" borderId="10" xfId="9" applyNumberFormat="1" applyFont="1" applyFill="1" applyBorder="1" applyAlignment="1">
      <alignment horizontal="right" vertical="center"/>
    </xf>
    <xf numFmtId="10" fontId="43" fillId="0" borderId="47" xfId="9" applyNumberFormat="1" applyFont="1" applyFill="1" applyBorder="1" applyAlignment="1">
      <alignment horizontal="center" vertical="center" wrapText="1"/>
    </xf>
    <xf numFmtId="0" fontId="43" fillId="0" borderId="3" xfId="9" applyFont="1" applyBorder="1" applyAlignment="1">
      <alignment vertical="top" wrapText="1"/>
    </xf>
    <xf numFmtId="0" fontId="43" fillId="0" borderId="4" xfId="9" applyFont="1" applyBorder="1" applyAlignment="1">
      <alignment horizontal="center" vertical="center" wrapText="1"/>
    </xf>
    <xf numFmtId="0" fontId="45" fillId="0" borderId="3" xfId="9" applyFont="1" applyFill="1" applyBorder="1" applyAlignment="1">
      <alignment horizontal="center" vertical="center" wrapText="1"/>
    </xf>
    <xf numFmtId="0" fontId="14" fillId="2" borderId="1" xfId="9" applyFont="1" applyFill="1" applyBorder="1" applyAlignment="1">
      <alignment horizontal="center" vertical="center" wrapText="1"/>
    </xf>
    <xf numFmtId="0" fontId="14" fillId="2" borderId="33" xfId="9" applyFont="1" applyFill="1" applyBorder="1" applyAlignment="1">
      <alignment horizontal="center" vertical="center" wrapText="1"/>
    </xf>
    <xf numFmtId="0" fontId="46" fillId="2" borderId="1" xfId="9" applyFont="1" applyFill="1" applyBorder="1" applyAlignment="1">
      <alignment horizontal="left" vertical="center" wrapText="1"/>
    </xf>
    <xf numFmtId="3" fontId="46" fillId="2" borderId="1" xfId="9" applyNumberFormat="1" applyFont="1" applyFill="1" applyBorder="1" applyAlignment="1">
      <alignment horizontal="right" vertical="center" wrapText="1"/>
    </xf>
    <xf numFmtId="10" fontId="45" fillId="2" borderId="33" xfId="9" applyNumberFormat="1" applyFont="1" applyFill="1" applyBorder="1" applyAlignment="1">
      <alignment horizontal="center" vertical="center" wrapText="1"/>
    </xf>
    <xf numFmtId="0" fontId="47" fillId="2" borderId="5" xfId="9" applyFont="1" applyFill="1" applyBorder="1" applyAlignment="1">
      <alignment horizontal="center" vertical="center" wrapText="1"/>
    </xf>
    <xf numFmtId="0" fontId="45" fillId="2" borderId="1" xfId="9" applyFont="1" applyFill="1" applyBorder="1" applyAlignment="1">
      <alignment horizontal="center" vertical="center" wrapText="1"/>
    </xf>
    <xf numFmtId="0" fontId="45" fillId="2" borderId="33" xfId="9" applyFont="1" applyFill="1" applyBorder="1" applyAlignment="1">
      <alignment horizontal="center" vertical="center" wrapText="1"/>
    </xf>
    <xf numFmtId="167" fontId="24" fillId="0" borderId="51" xfId="20" applyNumberFormat="1" applyBorder="1" applyAlignment="1">
      <alignment horizontal="center" vertical="center" wrapText="1"/>
    </xf>
    <xf numFmtId="167" fontId="37" fillId="0" borderId="27" xfId="20" applyNumberFormat="1" applyFont="1" applyBorder="1" applyAlignment="1">
      <alignment horizontal="center"/>
    </xf>
    <xf numFmtId="167" fontId="37" fillId="0" borderId="27" xfId="20" applyNumberFormat="1" applyFont="1" applyBorder="1" applyAlignment="1">
      <alignment horizontal="centerContinuous" vertical="center"/>
    </xf>
    <xf numFmtId="167" fontId="37" fillId="0" borderId="29" xfId="20" applyNumberFormat="1" applyFont="1" applyBorder="1" applyAlignment="1">
      <alignment horizontal="centerContinuous" vertical="center"/>
    </xf>
    <xf numFmtId="167" fontId="32" fillId="0" borderId="32" xfId="20" applyNumberFormat="1" applyFont="1" applyBorder="1" applyAlignment="1">
      <alignment horizontal="center" vertical="center"/>
    </xf>
    <xf numFmtId="167" fontId="37" fillId="0" borderId="32" xfId="20" applyNumberFormat="1" applyFont="1" applyBorder="1" applyAlignment="1">
      <alignment horizontal="center" vertical="center" wrapText="1"/>
    </xf>
    <xf numFmtId="167" fontId="37" fillId="0" borderId="32" xfId="20" applyNumberFormat="1" applyFont="1" applyBorder="1" applyAlignment="1">
      <alignment horizontal="center" vertical="center"/>
    </xf>
    <xf numFmtId="167" fontId="17" fillId="7" borderId="1" xfId="20" applyNumberFormat="1" applyFont="1" applyFill="1" applyBorder="1" applyAlignment="1" applyProtection="1">
      <alignment vertical="center" wrapText="1"/>
    </xf>
    <xf numFmtId="167" fontId="24" fillId="0" borderId="52" xfId="20" applyNumberFormat="1" applyFont="1" applyBorder="1" applyAlignment="1">
      <alignment vertical="center" wrapText="1"/>
    </xf>
    <xf numFmtId="167" fontId="24" fillId="0" borderId="33" xfId="20" applyNumberFormat="1" applyFont="1" applyBorder="1" applyAlignment="1">
      <alignment vertical="center" wrapText="1"/>
    </xf>
    <xf numFmtId="168" fontId="17" fillId="0" borderId="10" xfId="19" applyNumberFormat="1" applyFont="1" applyBorder="1" applyAlignment="1" applyProtection="1">
      <alignment vertical="center" wrapText="1"/>
      <protection locked="0"/>
    </xf>
    <xf numFmtId="167" fontId="17" fillId="0" borderId="27" xfId="20" applyNumberFormat="1" applyFont="1" applyBorder="1" applyAlignment="1" applyProtection="1">
      <alignment vertical="center" wrapText="1"/>
      <protection locked="0"/>
    </xf>
    <xf numFmtId="167" fontId="17" fillId="7" borderId="32" xfId="20" applyNumberFormat="1" applyFont="1" applyFill="1" applyBorder="1" applyAlignment="1" applyProtection="1">
      <alignment vertical="center" wrapText="1"/>
    </xf>
    <xf numFmtId="167" fontId="17" fillId="0" borderId="32" xfId="20" applyNumberFormat="1" applyFont="1" applyBorder="1" applyAlignment="1" applyProtection="1">
      <alignment vertical="center" wrapText="1"/>
    </xf>
    <xf numFmtId="167" fontId="17" fillId="0" borderId="30" xfId="20" applyNumberFormat="1" applyFont="1" applyBorder="1" applyAlignment="1" applyProtection="1">
      <alignment vertical="center" wrapText="1"/>
    </xf>
    <xf numFmtId="167" fontId="24" fillId="0" borderId="0" xfId="20" applyNumberFormat="1" applyBorder="1" applyAlignment="1">
      <alignment horizontal="center" vertical="center" wrapText="1"/>
    </xf>
    <xf numFmtId="167" fontId="37" fillId="0" borderId="0" xfId="20" applyNumberFormat="1" applyFont="1" applyBorder="1" applyAlignment="1">
      <alignment horizontal="centerContinuous" vertical="center"/>
    </xf>
    <xf numFmtId="167" fontId="37" fillId="0" borderId="0" xfId="20" applyNumberFormat="1" applyFont="1" applyBorder="1" applyAlignment="1">
      <alignment horizontal="center" vertical="center"/>
    </xf>
    <xf numFmtId="167" fontId="37" fillId="0" borderId="0" xfId="20" applyNumberFormat="1" applyFont="1" applyBorder="1" applyAlignment="1">
      <alignment horizontal="center" vertical="center" wrapText="1"/>
    </xf>
    <xf numFmtId="167" fontId="24" fillId="0" borderId="0" xfId="20" applyNumberFormat="1" applyFont="1" applyBorder="1" applyAlignment="1">
      <alignment vertical="center" wrapText="1"/>
    </xf>
    <xf numFmtId="167" fontId="17" fillId="0" borderId="0" xfId="20" applyNumberFormat="1" applyFont="1" applyBorder="1" applyAlignment="1" applyProtection="1">
      <alignment vertical="center" wrapText="1"/>
      <protection locked="0"/>
    </xf>
    <xf numFmtId="167" fontId="17" fillId="0" borderId="0" xfId="20" applyNumberFormat="1" applyFont="1" applyBorder="1" applyAlignment="1" applyProtection="1">
      <alignment vertical="center" wrapText="1"/>
    </xf>
    <xf numFmtId="167" fontId="37" fillId="0" borderId="30" xfId="20" applyNumberFormat="1" applyFont="1" applyBorder="1" applyAlignment="1">
      <alignment horizontal="center" vertical="center"/>
    </xf>
    <xf numFmtId="0" fontId="46" fillId="0" borderId="35" xfId="9" applyFont="1" applyFill="1" applyBorder="1" applyAlignment="1">
      <alignment horizontal="left" vertical="center" wrapText="1"/>
    </xf>
    <xf numFmtId="3" fontId="46" fillId="0" borderId="35" xfId="9" applyNumberFormat="1" applyFont="1" applyFill="1" applyBorder="1" applyAlignment="1">
      <alignment horizontal="right" vertical="center" wrapText="1"/>
    </xf>
    <xf numFmtId="10" fontId="45" fillId="0" borderId="35" xfId="9" applyNumberFormat="1" applyFont="1" applyFill="1" applyBorder="1" applyAlignment="1">
      <alignment horizontal="center" vertical="center" wrapText="1"/>
    </xf>
    <xf numFmtId="0" fontId="46" fillId="0" borderId="51" xfId="9" applyFont="1" applyFill="1" applyBorder="1" applyAlignment="1">
      <alignment horizontal="left" vertical="center" wrapText="1"/>
    </xf>
    <xf numFmtId="3" fontId="46" fillId="0" borderId="51" xfId="9" applyNumberFormat="1" applyFont="1" applyFill="1" applyBorder="1" applyAlignment="1">
      <alignment horizontal="right" vertical="center" wrapText="1"/>
    </xf>
    <xf numFmtId="10" fontId="45" fillId="0" borderId="51" xfId="9" applyNumberFormat="1" applyFont="1" applyFill="1" applyBorder="1" applyAlignment="1">
      <alignment horizontal="center" vertical="center" wrapText="1"/>
    </xf>
    <xf numFmtId="167" fontId="17" fillId="0" borderId="29" xfId="20" applyNumberFormat="1" applyFont="1" applyBorder="1" applyAlignment="1" applyProtection="1">
      <alignment vertical="center" wrapText="1"/>
      <protection locked="0"/>
    </xf>
    <xf numFmtId="167" fontId="24" fillId="0" borderId="47" xfId="21" applyNumberFormat="1" applyBorder="1" applyAlignment="1" applyProtection="1">
      <alignment vertical="center" wrapText="1"/>
      <protection locked="0"/>
    </xf>
    <xf numFmtId="167" fontId="24" fillId="0" borderId="48" xfId="21" applyNumberFormat="1" applyBorder="1" applyAlignment="1" applyProtection="1">
      <alignment vertical="center" wrapText="1"/>
      <protection locked="0"/>
    </xf>
    <xf numFmtId="3" fontId="43" fillId="0" borderId="3" xfId="9" applyNumberFormat="1" applyFont="1" applyFill="1" applyBorder="1" applyAlignment="1">
      <alignment horizontal="right" vertical="center"/>
    </xf>
    <xf numFmtId="0" fontId="51" fillId="0" borderId="0" xfId="27" applyFont="1"/>
    <xf numFmtId="0" fontId="54" fillId="0" borderId="10" xfId="27" applyFont="1" applyFill="1" applyBorder="1" applyAlignment="1">
      <alignment horizontal="center" vertical="center" wrapText="1"/>
    </xf>
    <xf numFmtId="0" fontId="52" fillId="0" borderId="10" xfId="27" applyFont="1" applyBorder="1" applyAlignment="1">
      <alignment horizontal="center" wrapText="1"/>
    </xf>
    <xf numFmtId="0" fontId="52" fillId="0" borderId="10" xfId="27" applyFont="1" applyBorder="1" applyAlignment="1">
      <alignment horizontal="center" vertical="center" wrapText="1"/>
    </xf>
    <xf numFmtId="0" fontId="52" fillId="0" borderId="10" xfId="27" applyFont="1" applyBorder="1" applyAlignment="1">
      <alignment horizontal="center" vertical="center"/>
    </xf>
    <xf numFmtId="0" fontId="51" fillId="0" borderId="10" xfId="27" quotePrefix="1" applyFont="1" applyBorder="1" applyAlignment="1">
      <alignment horizontal="center"/>
    </xf>
    <xf numFmtId="0" fontId="51" fillId="0" borderId="10" xfId="27" applyFont="1" applyBorder="1" applyAlignment="1">
      <alignment horizontal="left" vertical="center" wrapText="1"/>
    </xf>
    <xf numFmtId="0" fontId="51" fillId="0" borderId="10" xfId="27" applyFont="1" applyBorder="1" applyAlignment="1">
      <alignment vertical="center" wrapText="1"/>
    </xf>
    <xf numFmtId="6" fontId="51" fillId="0" borderId="10" xfId="27" applyNumberFormat="1" applyFont="1" applyBorder="1"/>
    <xf numFmtId="0" fontId="51" fillId="0" borderId="10" xfId="27" applyFont="1" applyBorder="1" applyAlignment="1">
      <alignment vertical="center"/>
    </xf>
    <xf numFmtId="0" fontId="51" fillId="0" borderId="10" xfId="27" applyFont="1" applyBorder="1"/>
    <xf numFmtId="0" fontId="51" fillId="0" borderId="10" xfId="27" applyFont="1" applyBorder="1" applyAlignment="1">
      <alignment wrapText="1"/>
    </xf>
    <xf numFmtId="0" fontId="51" fillId="0" borderId="10" xfId="27" applyFont="1" applyFill="1" applyBorder="1" applyAlignment="1">
      <alignment vertical="center"/>
    </xf>
    <xf numFmtId="169" fontId="51" fillId="0" borderId="10" xfId="27" applyNumberFormat="1" applyFont="1" applyBorder="1"/>
    <xf numFmtId="0" fontId="51" fillId="0" borderId="10" xfId="27" quotePrefix="1" applyFont="1" applyBorder="1" applyAlignment="1">
      <alignment horizontal="center" vertical="center"/>
    </xf>
    <xf numFmtId="0" fontId="50" fillId="0" borderId="10" xfId="27" applyFont="1" applyBorder="1" applyAlignment="1">
      <alignment horizontal="left" vertical="center" wrapText="1"/>
    </xf>
    <xf numFmtId="0" fontId="51" fillId="0" borderId="10" xfId="27" applyFont="1" applyBorder="1" applyAlignment="1">
      <alignment horizontal="center"/>
    </xf>
    <xf numFmtId="0" fontId="51" fillId="9" borderId="10" xfId="27" applyFont="1" applyFill="1" applyBorder="1"/>
    <xf numFmtId="6" fontId="52" fillId="9" borderId="10" xfId="27" applyNumberFormat="1" applyFont="1" applyFill="1" applyBorder="1"/>
    <xf numFmtId="167" fontId="25" fillId="0" borderId="0" xfId="17" applyNumberFormat="1" applyFont="1" applyAlignment="1">
      <alignment horizontal="center" vertical="center" wrapText="1"/>
    </xf>
    <xf numFmtId="0" fontId="1" fillId="0" borderId="0" xfId="28"/>
    <xf numFmtId="0" fontId="1" fillId="0" borderId="0" xfId="28" applyFill="1"/>
    <xf numFmtId="10" fontId="43" fillId="0" borderId="4" xfId="9" applyNumberFormat="1" applyFont="1" applyFill="1" applyBorder="1" applyAlignment="1">
      <alignment horizontal="center" vertical="center" wrapText="1"/>
    </xf>
    <xf numFmtId="0" fontId="55" fillId="0" borderId="0" xfId="5" applyFont="1"/>
    <xf numFmtId="3" fontId="55" fillId="0" borderId="0" xfId="5" applyNumberFormat="1" applyFont="1"/>
    <xf numFmtId="0" fontId="56" fillId="0" borderId="0" xfId="28" applyFont="1"/>
    <xf numFmtId="0" fontId="57" fillId="0" borderId="0" xfId="28" applyFont="1"/>
    <xf numFmtId="0" fontId="58" fillId="0" borderId="0" xfId="28" applyFont="1"/>
    <xf numFmtId="0" fontId="25" fillId="0" borderId="10" xfId="5" applyFont="1" applyFill="1" applyBorder="1" applyProtection="1"/>
    <xf numFmtId="0" fontId="13" fillId="0" borderId="10" xfId="5" applyFont="1" applyFill="1" applyBorder="1" applyAlignment="1" applyProtection="1"/>
    <xf numFmtId="0" fontId="13" fillId="0" borderId="10" xfId="5" applyFont="1" applyFill="1" applyBorder="1" applyProtection="1"/>
    <xf numFmtId="3" fontId="13" fillId="0" borderId="10" xfId="5" applyNumberFormat="1" applyFont="1" applyFill="1" applyBorder="1" applyAlignment="1" applyProtection="1">
      <alignment horizontal="right" vertical="center"/>
    </xf>
    <xf numFmtId="0" fontId="13" fillId="0" borderId="11" xfId="5" applyFont="1" applyFill="1" applyBorder="1" applyAlignment="1" applyProtection="1">
      <alignment horizontal="left" vertical="center"/>
    </xf>
    <xf numFmtId="3" fontId="13" fillId="0" borderId="10" xfId="5" applyNumberFormat="1" applyFont="1" applyFill="1" applyBorder="1" applyAlignment="1" applyProtection="1">
      <alignment vertical="center"/>
    </xf>
    <xf numFmtId="0" fontId="8" fillId="0" borderId="10" xfId="5" applyFont="1" applyFill="1" applyBorder="1"/>
    <xf numFmtId="0" fontId="48" fillId="0" borderId="10" xfId="5" applyFont="1" applyFill="1" applyBorder="1"/>
    <xf numFmtId="3" fontId="8" fillId="0" borderId="10" xfId="5" applyNumberFormat="1" applyFont="1" applyFill="1" applyBorder="1"/>
    <xf numFmtId="3" fontId="48" fillId="0" borderId="10" xfId="5" applyNumberFormat="1" applyFont="1" applyFill="1" applyBorder="1"/>
    <xf numFmtId="0" fontId="8" fillId="0" borderId="10" xfId="5" applyFont="1" applyFill="1" applyBorder="1" applyAlignment="1">
      <alignment horizontal="left" vertical="center" wrapText="1"/>
    </xf>
    <xf numFmtId="0" fontId="3" fillId="0" borderId="0" xfId="5" applyNumberFormat="1"/>
    <xf numFmtId="0" fontId="61" fillId="0" borderId="0" xfId="9" applyNumberFormat="1" applyFont="1"/>
    <xf numFmtId="0" fontId="62" fillId="0" borderId="0" xfId="5" applyFont="1"/>
    <xf numFmtId="0" fontId="3" fillId="0" borderId="0" xfId="5" applyFont="1"/>
    <xf numFmtId="0" fontId="63" fillId="0" borderId="0" xfId="9" applyNumberFormat="1" applyFont="1"/>
    <xf numFmtId="0" fontId="64" fillId="0" borderId="0" xfId="5" applyFont="1"/>
    <xf numFmtId="0" fontId="18" fillId="0" borderId="0" xfId="9" applyNumberFormat="1" applyFont="1" applyAlignment="1">
      <alignment vertical="center"/>
    </xf>
    <xf numFmtId="0" fontId="1" fillId="0" borderId="0" xfId="28" applyNumberFormat="1"/>
    <xf numFmtId="0" fontId="65" fillId="0" borderId="48" xfId="5" applyFont="1" applyBorder="1" applyAlignment="1">
      <alignment vertical="center" wrapText="1"/>
    </xf>
    <xf numFmtId="0" fontId="65" fillId="0" borderId="10" xfId="5" applyFont="1" applyBorder="1" applyAlignment="1">
      <alignment vertical="center" wrapText="1"/>
    </xf>
    <xf numFmtId="0" fontId="66" fillId="0" borderId="10" xfId="5" applyFont="1" applyBorder="1"/>
    <xf numFmtId="0" fontId="19" fillId="2" borderId="45" xfId="9" applyFont="1" applyFill="1" applyBorder="1" applyAlignment="1">
      <alignment horizontal="center" vertical="top" wrapText="1"/>
    </xf>
    <xf numFmtId="3" fontId="26" fillId="0" borderId="45" xfId="9" applyNumberFormat="1" applyFont="1" applyBorder="1" applyAlignment="1">
      <alignment horizontal="right" vertical="center" wrapText="1"/>
    </xf>
    <xf numFmtId="0" fontId="11" fillId="0" borderId="0" xfId="8" applyFont="1"/>
    <xf numFmtId="0" fontId="13" fillId="0" borderId="26" xfId="8" applyFont="1" applyFill="1" applyBorder="1" applyAlignment="1">
      <alignment horizontal="center" wrapText="1"/>
    </xf>
    <xf numFmtId="0" fontId="13" fillId="0" borderId="29" xfId="8" applyFont="1" applyFill="1" applyBorder="1" applyAlignment="1">
      <alignment horizontal="center" wrapText="1"/>
    </xf>
    <xf numFmtId="0" fontId="25" fillId="0" borderId="28" xfId="8" applyFont="1" applyFill="1" applyBorder="1" applyAlignment="1">
      <alignment wrapText="1"/>
    </xf>
    <xf numFmtId="0" fontId="25" fillId="0" borderId="6" xfId="8" applyFont="1" applyFill="1" applyBorder="1" applyAlignment="1">
      <alignment horizontal="right" wrapText="1"/>
    </xf>
    <xf numFmtId="0" fontId="13" fillId="0" borderId="31" xfId="8" applyFont="1" applyFill="1" applyBorder="1" applyAlignment="1">
      <alignment wrapText="1"/>
    </xf>
    <xf numFmtId="0" fontId="25" fillId="0" borderId="26" xfId="22" applyFont="1" applyBorder="1" applyAlignment="1">
      <alignment horizontal="center" vertical="top" wrapText="1"/>
    </xf>
    <xf numFmtId="0" fontId="69" fillId="0" borderId="27" xfId="22" applyFont="1" applyBorder="1" applyAlignment="1">
      <alignment horizontal="center" vertical="top" wrapText="1"/>
    </xf>
    <xf numFmtId="3" fontId="69" fillId="0" borderId="29" xfId="22" applyNumberFormat="1" applyFont="1" applyBorder="1" applyAlignment="1">
      <alignment horizontal="center" vertical="top" wrapText="1"/>
    </xf>
    <xf numFmtId="0" fontId="13" fillId="0" borderId="28" xfId="22" applyFont="1" applyBorder="1" applyAlignment="1">
      <alignment horizontal="center" vertical="top" wrapText="1"/>
    </xf>
    <xf numFmtId="0" fontId="69" fillId="0" borderId="10" xfId="22" applyFont="1" applyBorder="1" applyAlignment="1">
      <alignment vertical="top" wrapText="1"/>
    </xf>
    <xf numFmtId="3" fontId="13" fillId="0" borderId="6" xfId="22" applyNumberFormat="1" applyFont="1" applyBorder="1" applyAlignment="1">
      <alignment horizontal="right" vertical="top" wrapText="1"/>
    </xf>
    <xf numFmtId="0" fontId="25" fillId="0" borderId="10" xfId="22" applyFont="1" applyBorder="1" applyAlignment="1">
      <alignment vertical="top" wrapText="1"/>
    </xf>
    <xf numFmtId="3" fontId="25" fillId="0" borderId="6" xfId="22" applyNumberFormat="1" applyFont="1" applyBorder="1"/>
    <xf numFmtId="3" fontId="25" fillId="0" borderId="6" xfId="22" applyNumberFormat="1" applyFont="1" applyBorder="1" applyAlignment="1">
      <alignment horizontal="right" vertical="top" wrapText="1"/>
    </xf>
    <xf numFmtId="0" fontId="25" fillId="0" borderId="28" xfId="22" applyFont="1" applyBorder="1" applyAlignment="1">
      <alignment horizontal="center" vertical="top" wrapText="1"/>
    </xf>
    <xf numFmtId="0" fontId="25" fillId="3" borderId="10" xfId="22" applyFont="1" applyFill="1" applyBorder="1" applyAlignment="1">
      <alignment vertical="top" wrapText="1"/>
    </xf>
    <xf numFmtId="3" fontId="13" fillId="0" borderId="6" xfId="22" applyNumberFormat="1" applyFont="1" applyBorder="1" applyAlignment="1">
      <alignment horizontal="right" wrapText="1"/>
    </xf>
    <xf numFmtId="3" fontId="13" fillId="0" borderId="6" xfId="22" applyNumberFormat="1" applyFont="1" applyBorder="1"/>
    <xf numFmtId="0" fontId="13" fillId="2" borderId="28" xfId="22" applyFont="1" applyFill="1" applyBorder="1" applyAlignment="1">
      <alignment horizontal="center" vertical="top" wrapText="1"/>
    </xf>
    <xf numFmtId="0" fontId="13" fillId="2" borderId="10" xfId="22" applyFont="1" applyFill="1" applyBorder="1" applyAlignment="1">
      <alignment vertical="top" wrapText="1"/>
    </xf>
    <xf numFmtId="3" fontId="13" fillId="2" borderId="6" xfId="22" applyNumberFormat="1" applyFont="1" applyFill="1" applyBorder="1" applyAlignment="1">
      <alignment horizontal="right" wrapText="1"/>
    </xf>
    <xf numFmtId="0" fontId="25" fillId="3" borderId="32" xfId="22" applyFont="1" applyFill="1" applyBorder="1" applyAlignment="1">
      <alignment vertical="top" wrapText="1"/>
    </xf>
    <xf numFmtId="3" fontId="25" fillId="0" borderId="30" xfId="22" applyNumberFormat="1" applyFont="1" applyBorder="1"/>
    <xf numFmtId="0" fontId="46" fillId="6" borderId="5" xfId="9" applyFont="1" applyFill="1" applyBorder="1" applyAlignment="1">
      <alignment horizontal="center" vertical="center" wrapText="1"/>
    </xf>
    <xf numFmtId="0" fontId="60" fillId="0" borderId="0" xfId="28" applyFont="1"/>
    <xf numFmtId="0" fontId="71" fillId="2" borderId="5" xfId="24" applyFont="1" applyFill="1" applyBorder="1" applyAlignment="1">
      <alignment horizontal="center" vertical="center" wrapText="1"/>
    </xf>
    <xf numFmtId="0" fontId="48" fillId="0" borderId="10" xfId="5" applyFont="1" applyFill="1" applyBorder="1" applyAlignment="1">
      <alignment horizontal="center" vertical="center"/>
    </xf>
    <xf numFmtId="0" fontId="48" fillId="0" borderId="0" xfId="5" applyFont="1" applyFill="1" applyBorder="1"/>
    <xf numFmtId="0" fontId="48" fillId="0" borderId="0" xfId="5" applyFont="1" applyFill="1" applyBorder="1" applyAlignment="1">
      <alignment vertical="center"/>
    </xf>
    <xf numFmtId="0" fontId="48" fillId="0" borderId="0" xfId="5" applyFont="1" applyFill="1"/>
    <xf numFmtId="0" fontId="13" fillId="2" borderId="10" xfId="5" applyFont="1" applyFill="1" applyBorder="1" applyAlignment="1" applyProtection="1">
      <alignment horizontal="center" vertical="center" wrapText="1"/>
    </xf>
    <xf numFmtId="0" fontId="13" fillId="2" borderId="10" xfId="5" applyFont="1" applyFill="1" applyBorder="1" applyAlignment="1" applyProtection="1">
      <alignment vertical="center" wrapText="1"/>
    </xf>
    <xf numFmtId="0" fontId="8" fillId="2" borderId="10" xfId="5" applyFont="1" applyFill="1" applyBorder="1" applyAlignment="1">
      <alignment horizontal="center" vertical="center"/>
    </xf>
    <xf numFmtId="0" fontId="25" fillId="0" borderId="0" xfId="5" applyFont="1" applyFill="1" applyBorder="1" applyProtection="1"/>
    <xf numFmtId="0" fontId="25" fillId="0" borderId="0" xfId="5" applyFont="1" applyFill="1" applyProtection="1"/>
    <xf numFmtId="0" fontId="11" fillId="0" borderId="0" xfId="22" applyFont="1"/>
    <xf numFmtId="0" fontId="11" fillId="0" borderId="0" xfId="22" applyFont="1" applyBorder="1"/>
    <xf numFmtId="0" fontId="68" fillId="0" borderId="28" xfId="22" applyFont="1" applyBorder="1" applyAlignment="1">
      <alignment wrapText="1"/>
    </xf>
    <xf numFmtId="0" fontId="11" fillId="0" borderId="10" xfId="22" applyFont="1" applyBorder="1"/>
    <xf numFmtId="0" fontId="11" fillId="0" borderId="28" xfId="22" applyFont="1" applyBorder="1"/>
    <xf numFmtId="0" fontId="11" fillId="0" borderId="28" xfId="22" applyFont="1" applyBorder="1" applyAlignment="1">
      <alignment wrapText="1"/>
    </xf>
    <xf numFmtId="0" fontId="68" fillId="0" borderId="31" xfId="22" applyFont="1" applyBorder="1" applyAlignment="1">
      <alignment wrapText="1"/>
    </xf>
    <xf numFmtId="0" fontId="11" fillId="0" borderId="32" xfId="22" applyFont="1" applyBorder="1"/>
    <xf numFmtId="167" fontId="72" fillId="0" borderId="0" xfId="21" applyNumberFormat="1" applyFont="1" applyAlignment="1">
      <alignment horizontal="center" vertical="center" wrapText="1"/>
    </xf>
    <xf numFmtId="167" fontId="72" fillId="0" borderId="0" xfId="21" applyNumberFormat="1" applyFont="1" applyAlignment="1">
      <alignment vertical="center" wrapText="1"/>
    </xf>
    <xf numFmtId="0" fontId="32" fillId="0" borderId="5" xfId="21" applyFont="1" applyBorder="1" applyAlignment="1">
      <alignment horizontal="center" vertical="center" wrapText="1"/>
    </xf>
    <xf numFmtId="0" fontId="32" fillId="0" borderId="1" xfId="21" applyFont="1" applyBorder="1" applyAlignment="1">
      <alignment horizontal="center" vertical="center" wrapText="1"/>
    </xf>
    <xf numFmtId="0" fontId="41" fillId="0" borderId="28" xfId="21" applyFont="1" applyBorder="1" applyAlignment="1">
      <alignment horizontal="center" vertical="center" wrapText="1"/>
    </xf>
    <xf numFmtId="0" fontId="41" fillId="0" borderId="10" xfId="21" applyFont="1" applyBorder="1" applyAlignment="1" applyProtection="1">
      <alignment vertical="center" wrapText="1"/>
      <protection locked="0"/>
    </xf>
    <xf numFmtId="0" fontId="73" fillId="0" borderId="31" xfId="21" applyFont="1" applyBorder="1" applyAlignment="1">
      <alignment horizontal="center" vertical="center" wrapText="1"/>
    </xf>
    <xf numFmtId="0" fontId="32" fillId="0" borderId="32" xfId="21" applyFont="1" applyBorder="1" applyAlignment="1">
      <alignment vertical="center" wrapText="1"/>
    </xf>
    <xf numFmtId="0" fontId="41" fillId="0" borderId="0" xfId="21" applyFont="1" applyAlignment="1">
      <alignment horizontal="center" vertical="center" wrapText="1"/>
    </xf>
    <xf numFmtId="0" fontId="41" fillId="0" borderId="0" xfId="21" applyFont="1" applyAlignment="1">
      <alignment vertical="center" wrapText="1"/>
    </xf>
    <xf numFmtId="0" fontId="41" fillId="0" borderId="0" xfId="21" applyFont="1" applyBorder="1" applyAlignment="1">
      <alignment horizontal="center" vertical="center" wrapText="1"/>
    </xf>
    <xf numFmtId="0" fontId="41" fillId="0" borderId="0" xfId="21" applyFont="1" applyBorder="1" applyAlignment="1">
      <alignment vertical="center" wrapText="1"/>
    </xf>
    <xf numFmtId="0" fontId="41" fillId="0" borderId="49" xfId="21" applyFont="1" applyBorder="1" applyAlignment="1">
      <alignment horizontal="center" vertical="center" wrapText="1"/>
    </xf>
    <xf numFmtId="0" fontId="41" fillId="0" borderId="48" xfId="21" applyFont="1" applyBorder="1" applyAlignment="1" applyProtection="1">
      <alignment vertical="center" wrapText="1"/>
      <protection locked="0"/>
    </xf>
    <xf numFmtId="0" fontId="73" fillId="5" borderId="38" xfId="26" applyFont="1" applyFill="1" applyBorder="1" applyAlignment="1" applyProtection="1">
      <alignment horizontal="center" vertical="center" wrapText="1"/>
    </xf>
    <xf numFmtId="0" fontId="73" fillId="5" borderId="39" xfId="26" applyFont="1" applyFill="1" applyBorder="1" applyAlignment="1" applyProtection="1">
      <alignment horizontal="center" vertical="center"/>
    </xf>
    <xf numFmtId="0" fontId="41" fillId="0" borderId="41" xfId="26" applyFont="1" applyBorder="1" applyAlignment="1" applyProtection="1">
      <alignment horizontal="left" vertical="center"/>
    </xf>
    <xf numFmtId="0" fontId="25" fillId="0" borderId="11" xfId="22" applyFont="1" applyBorder="1" applyAlignment="1">
      <alignment vertical="top" wrapText="1"/>
    </xf>
    <xf numFmtId="0" fontId="25" fillId="0" borderId="11" xfId="22" applyFont="1" applyBorder="1" applyAlignment="1">
      <alignment horizontal="left" vertical="top" wrapText="1"/>
    </xf>
    <xf numFmtId="0" fontId="25" fillId="0" borderId="24" xfId="22" applyFont="1" applyBorder="1" applyAlignment="1">
      <alignment vertical="top" wrapText="1"/>
    </xf>
    <xf numFmtId="0" fontId="25" fillId="0" borderId="10" xfId="22" applyFont="1" applyBorder="1" applyAlignment="1">
      <alignment horizontal="left" vertical="top" wrapText="1"/>
    </xf>
    <xf numFmtId="0" fontId="41" fillId="0" borderId="62" xfId="26" applyFont="1" applyBorder="1" applyAlignment="1" applyProtection="1">
      <alignment horizontal="left" vertical="center"/>
    </xf>
    <xf numFmtId="0" fontId="25" fillId="0" borderId="63" xfId="22" applyFont="1" applyBorder="1" applyAlignment="1">
      <alignment horizontal="left" vertical="top" wrapText="1"/>
    </xf>
    <xf numFmtId="0" fontId="41" fillId="0" borderId="59" xfId="26" applyFont="1" applyBorder="1" applyAlignment="1" applyProtection="1">
      <alignment horizontal="left" vertical="center"/>
    </xf>
    <xf numFmtId="0" fontId="74" fillId="0" borderId="0" xfId="26" applyFont="1" applyProtection="1"/>
    <xf numFmtId="0" fontId="74" fillId="0" borderId="0" xfId="26" applyFont="1" applyProtection="1">
      <protection locked="0"/>
    </xf>
    <xf numFmtId="0" fontId="41" fillId="0" borderId="0" xfId="26" applyFont="1" applyProtection="1">
      <protection locked="0"/>
    </xf>
    <xf numFmtId="0" fontId="41" fillId="0" borderId="0" xfId="26" applyFont="1" applyProtection="1"/>
    <xf numFmtId="0" fontId="59" fillId="0" borderId="0" xfId="0" applyFont="1"/>
    <xf numFmtId="167" fontId="41" fillId="0" borderId="51" xfId="20" applyNumberFormat="1" applyFont="1" applyBorder="1" applyAlignment="1">
      <alignment horizontal="center" vertical="center" wrapText="1"/>
    </xf>
    <xf numFmtId="167" fontId="32" fillId="0" borderId="27" xfId="20" applyNumberFormat="1" applyFont="1" applyBorder="1" applyAlignment="1">
      <alignment horizontal="center"/>
    </xf>
    <xf numFmtId="167" fontId="32" fillId="0" borderId="5" xfId="20" applyNumberFormat="1" applyFont="1" applyBorder="1" applyAlignment="1">
      <alignment horizontal="center" vertical="center" wrapText="1"/>
    </xf>
    <xf numFmtId="167" fontId="32" fillId="0" borderId="1" xfId="20" applyNumberFormat="1" applyFont="1" applyBorder="1" applyAlignment="1" applyProtection="1">
      <alignment vertical="center" wrapText="1"/>
      <protection locked="0"/>
    </xf>
    <xf numFmtId="167" fontId="32" fillId="0" borderId="26" xfId="20" applyNumberFormat="1" applyFont="1" applyBorder="1" applyAlignment="1">
      <alignment horizontal="center" vertical="center" wrapText="1"/>
    </xf>
    <xf numFmtId="167" fontId="74" fillId="0" borderId="9" xfId="19" applyNumberFormat="1" applyFont="1" applyBorder="1" applyAlignment="1" applyProtection="1">
      <alignment vertical="center" wrapText="1"/>
      <protection locked="0"/>
    </xf>
    <xf numFmtId="167" fontId="32" fillId="0" borderId="31" xfId="20" applyNumberFormat="1" applyFont="1" applyBorder="1" applyAlignment="1">
      <alignment horizontal="center" vertical="center" wrapText="1"/>
    </xf>
    <xf numFmtId="167" fontId="32" fillId="0" borderId="53" xfId="20" applyNumberFormat="1" applyFont="1" applyBorder="1" applyAlignment="1">
      <alignment vertical="center" wrapText="1"/>
    </xf>
    <xf numFmtId="0" fontId="11" fillId="0" borderId="0" xfId="23" applyFont="1"/>
    <xf numFmtId="0" fontId="11" fillId="0" borderId="0" xfId="23" applyFont="1" applyBorder="1"/>
    <xf numFmtId="0" fontId="25" fillId="0" borderId="46" xfId="23" applyFont="1" applyBorder="1" applyAlignment="1">
      <alignment horizontal="left" vertical="top" wrapText="1"/>
    </xf>
    <xf numFmtId="0" fontId="11" fillId="0" borderId="0" xfId="23" applyFont="1" applyAlignment="1"/>
    <xf numFmtId="0" fontId="25" fillId="0" borderId="0" xfId="23" applyFont="1" applyBorder="1" applyAlignment="1">
      <alignment horizontal="left" vertical="top" wrapText="1"/>
    </xf>
    <xf numFmtId="0" fontId="25" fillId="0" borderId="0" xfId="23" applyFont="1" applyFill="1" applyBorder="1" applyAlignment="1">
      <alignment horizontal="left" vertical="top" wrapText="1"/>
    </xf>
    <xf numFmtId="0" fontId="66" fillId="0" borderId="0" xfId="27" applyFont="1"/>
    <xf numFmtId="0" fontId="75" fillId="0" borderId="10" xfId="27" applyFont="1" applyBorder="1" applyAlignment="1">
      <alignment horizontal="center" vertical="center" wrapText="1"/>
    </xf>
    <xf numFmtId="0" fontId="65" fillId="0" borderId="10" xfId="27" applyFont="1" applyBorder="1" applyAlignment="1">
      <alignment vertical="center"/>
    </xf>
    <xf numFmtId="169" fontId="65" fillId="0" borderId="10" xfId="27" applyNumberFormat="1" applyFont="1" applyBorder="1" applyAlignment="1">
      <alignment horizontal="right" vertical="center" wrapText="1"/>
    </xf>
    <xf numFmtId="0" fontId="65" fillId="0" borderId="10" xfId="27" applyFont="1" applyBorder="1" applyAlignment="1">
      <alignment vertical="center" wrapText="1"/>
    </xf>
    <xf numFmtId="0" fontId="66" fillId="0" borderId="10" xfId="27" applyFont="1" applyBorder="1"/>
    <xf numFmtId="169" fontId="66" fillId="0" borderId="10" xfId="27" applyNumberFormat="1" applyFont="1" applyBorder="1" applyAlignment="1">
      <alignment horizontal="right"/>
    </xf>
    <xf numFmtId="0" fontId="75" fillId="8" borderId="10" xfId="27" applyFont="1" applyFill="1" applyBorder="1" applyAlignment="1">
      <alignment vertical="center"/>
    </xf>
    <xf numFmtId="169" fontId="75" fillId="9" borderId="10" xfId="27" applyNumberFormat="1" applyFont="1" applyFill="1" applyBorder="1" applyAlignment="1">
      <alignment horizontal="right" vertical="center" wrapText="1"/>
    </xf>
    <xf numFmtId="0" fontId="75" fillId="9" borderId="10" xfId="27" applyFont="1" applyFill="1" applyBorder="1" applyAlignment="1">
      <alignment vertical="center"/>
    </xf>
    <xf numFmtId="0" fontId="66" fillId="0" borderId="0" xfId="27" applyFont="1" applyBorder="1"/>
    <xf numFmtId="0" fontId="66" fillId="0" borderId="11" xfId="27" applyFont="1" applyBorder="1"/>
    <xf numFmtId="0" fontId="66" fillId="0" borderId="9" xfId="27" applyFont="1" applyBorder="1"/>
    <xf numFmtId="169" fontId="66" fillId="0" borderId="10" xfId="27" applyNumberFormat="1" applyFont="1" applyBorder="1"/>
    <xf numFmtId="0" fontId="76" fillId="9" borderId="0" xfId="27" applyFont="1" applyFill="1" applyBorder="1" applyAlignment="1"/>
    <xf numFmtId="169" fontId="76" fillId="9" borderId="0" xfId="27" applyNumberFormat="1" applyFont="1" applyFill="1"/>
    <xf numFmtId="0" fontId="13" fillId="2" borderId="9" xfId="9" applyFont="1" applyFill="1" applyBorder="1" applyAlignment="1">
      <alignment horizontal="center" vertical="top" wrapText="1"/>
    </xf>
    <xf numFmtId="0" fontId="25" fillId="0" borderId="28" xfId="22" applyFont="1" applyBorder="1" applyAlignment="1">
      <alignment horizontal="left" vertical="top" wrapText="1"/>
    </xf>
    <xf numFmtId="3" fontId="25" fillId="0" borderId="10" xfId="22" applyNumberFormat="1" applyFont="1" applyBorder="1" applyAlignment="1">
      <alignment horizontal="right" vertical="top" wrapText="1"/>
    </xf>
    <xf numFmtId="0" fontId="25" fillId="0" borderId="28" xfId="22" applyFont="1" applyBorder="1" applyAlignment="1">
      <alignment vertical="top" wrapText="1"/>
    </xf>
    <xf numFmtId="0" fontId="25" fillId="3" borderId="28" xfId="22" applyFont="1" applyFill="1" applyBorder="1" applyAlignment="1">
      <alignment vertical="top" wrapText="1" shrinkToFit="1"/>
    </xf>
    <xf numFmtId="0" fontId="25" fillId="3" borderId="10" xfId="22" applyFont="1" applyFill="1" applyBorder="1" applyAlignment="1">
      <alignment vertical="top" wrapText="1" shrinkToFit="1"/>
    </xf>
    <xf numFmtId="167" fontId="25" fillId="0" borderId="28" xfId="18" applyNumberFormat="1" applyFont="1" applyBorder="1" applyAlignment="1">
      <alignment horizontal="left" vertical="center" wrapText="1"/>
    </xf>
    <xf numFmtId="167" fontId="25" fillId="0" borderId="10" xfId="18" applyNumberFormat="1" applyFont="1" applyBorder="1" applyAlignment="1" applyProtection="1">
      <alignment horizontal="right" vertical="center" wrapText="1"/>
      <protection locked="0"/>
    </xf>
    <xf numFmtId="167" fontId="25" fillId="0" borderId="10" xfId="18" applyNumberFormat="1" applyFont="1" applyBorder="1" applyAlignment="1">
      <alignment vertical="center" wrapText="1"/>
    </xf>
    <xf numFmtId="167" fontId="25" fillId="0" borderId="10" xfId="18" applyNumberFormat="1" applyFont="1" applyBorder="1" applyAlignment="1" applyProtection="1">
      <alignment vertical="center" wrapText="1"/>
      <protection locked="0"/>
    </xf>
    <xf numFmtId="167" fontId="25" fillId="0" borderId="28" xfId="18" applyNumberFormat="1" applyFont="1" applyBorder="1" applyAlignment="1" applyProtection="1">
      <alignment horizontal="left" vertical="center" wrapText="1"/>
      <protection locked="0"/>
    </xf>
    <xf numFmtId="167" fontId="25" fillId="0" borderId="10" xfId="18" applyNumberFormat="1" applyFont="1" applyBorder="1" applyAlignment="1" applyProtection="1">
      <alignment horizontal="center" vertical="center" wrapText="1"/>
      <protection locked="0"/>
    </xf>
    <xf numFmtId="167" fontId="13" fillId="0" borderId="28" xfId="18" applyNumberFormat="1" applyFont="1" applyBorder="1" applyAlignment="1">
      <alignment horizontal="left" vertical="center" wrapText="1"/>
    </xf>
    <xf numFmtId="1" fontId="13" fillId="0" borderId="10" xfId="18" applyNumberFormat="1" applyFont="1" applyBorder="1" applyAlignment="1">
      <alignment horizontal="right" vertical="center" wrapText="1"/>
    </xf>
    <xf numFmtId="167" fontId="13" fillId="0" borderId="10" xfId="18" applyNumberFormat="1" applyFont="1" applyBorder="1" applyAlignment="1">
      <alignment vertical="center" wrapText="1"/>
    </xf>
    <xf numFmtId="167" fontId="13" fillId="0" borderId="31" xfId="18" applyNumberFormat="1" applyFont="1" applyBorder="1" applyAlignment="1">
      <alignment horizontal="left" vertical="center" wrapText="1"/>
    </xf>
    <xf numFmtId="167" fontId="25" fillId="0" borderId="32" xfId="18" applyNumberFormat="1" applyFont="1" applyBorder="1" applyAlignment="1" applyProtection="1">
      <alignment horizontal="center" vertical="center" wrapText="1"/>
    </xf>
    <xf numFmtId="167" fontId="13" fillId="0" borderId="32" xfId="18" applyNumberFormat="1" applyFont="1" applyBorder="1" applyAlignment="1">
      <alignment vertical="center" wrapText="1"/>
    </xf>
    <xf numFmtId="167" fontId="41" fillId="0" borderId="0" xfId="18" applyNumberFormat="1" applyFont="1" applyAlignment="1">
      <alignment horizontal="center" vertical="center" wrapText="1"/>
    </xf>
    <xf numFmtId="167" fontId="41" fillId="0" borderId="0" xfId="18" applyNumberFormat="1" applyFont="1" applyAlignment="1">
      <alignment vertical="center" wrapText="1"/>
    </xf>
    <xf numFmtId="167" fontId="41" fillId="0" borderId="0" xfId="18" applyNumberFormat="1" applyFont="1" applyBorder="1" applyAlignment="1">
      <alignment horizontal="center" vertical="center" wrapText="1"/>
    </xf>
    <xf numFmtId="167" fontId="41" fillId="0" borderId="0" xfId="18" applyNumberFormat="1" applyFont="1" applyBorder="1" applyAlignment="1">
      <alignment vertical="center" wrapText="1"/>
    </xf>
    <xf numFmtId="3" fontId="25" fillId="0" borderId="10" xfId="22" applyNumberFormat="1" applyFont="1" applyBorder="1" applyAlignment="1">
      <alignment horizontal="right" vertical="center"/>
    </xf>
    <xf numFmtId="3" fontId="25" fillId="0" borderId="10" xfId="22" applyNumberFormat="1" applyFont="1" applyBorder="1" applyAlignment="1">
      <alignment horizontal="right" vertical="center" wrapText="1"/>
    </xf>
    <xf numFmtId="167" fontId="25" fillId="0" borderId="10" xfId="17" applyNumberFormat="1" applyFont="1" applyBorder="1" applyAlignment="1" applyProtection="1">
      <alignment horizontal="right" vertical="center" wrapText="1"/>
      <protection locked="0"/>
    </xf>
    <xf numFmtId="167" fontId="25" fillId="0" borderId="10" xfId="17" applyNumberFormat="1" applyFont="1" applyBorder="1" applyAlignment="1">
      <alignment vertical="center" wrapText="1"/>
    </xf>
    <xf numFmtId="167" fontId="41" fillId="0" borderId="0" xfId="17" applyNumberFormat="1" applyFont="1" applyAlignment="1">
      <alignment vertical="center" wrapText="1"/>
    </xf>
    <xf numFmtId="167" fontId="25" fillId="0" borderId="28" xfId="17" applyNumberFormat="1" applyFont="1" applyBorder="1" applyAlignment="1" applyProtection="1">
      <alignment horizontal="left" vertical="center" wrapText="1"/>
      <protection locked="0"/>
    </xf>
    <xf numFmtId="167" fontId="25" fillId="0" borderId="10" xfId="17" applyNumberFormat="1" applyFont="1" applyBorder="1" applyAlignment="1" applyProtection="1">
      <alignment horizontal="center" vertical="center" wrapText="1"/>
      <protection locked="0"/>
    </xf>
    <xf numFmtId="167" fontId="25" fillId="0" borderId="10" xfId="17" applyNumberFormat="1" applyFont="1" applyBorder="1" applyAlignment="1" applyProtection="1">
      <alignment vertical="center" wrapText="1"/>
      <protection locked="0"/>
    </xf>
    <xf numFmtId="167" fontId="13" fillId="0" borderId="28" xfId="17" applyNumberFormat="1" applyFont="1" applyBorder="1" applyAlignment="1">
      <alignment horizontal="left" vertical="center" wrapText="1"/>
    </xf>
    <xf numFmtId="167" fontId="13" fillId="0" borderId="10" xfId="17" applyNumberFormat="1" applyFont="1" applyBorder="1" applyAlignment="1">
      <alignment horizontal="right" vertical="center" wrapText="1"/>
    </xf>
    <xf numFmtId="167" fontId="13" fillId="0" borderId="10" xfId="17" applyNumberFormat="1" applyFont="1" applyBorder="1" applyAlignment="1">
      <alignment vertical="center" wrapText="1"/>
    </xf>
    <xf numFmtId="167" fontId="13" fillId="0" borderId="31" xfId="17" applyNumberFormat="1" applyFont="1" applyBorder="1" applyAlignment="1">
      <alignment horizontal="left" vertical="center" wrapText="1"/>
    </xf>
    <xf numFmtId="167" fontId="25" fillId="0" borderId="32" xfId="17" applyNumberFormat="1" applyFont="1" applyBorder="1" applyAlignment="1" applyProtection="1">
      <alignment horizontal="right" vertical="center" wrapText="1"/>
    </xf>
    <xf numFmtId="167" fontId="13" fillId="0" borderId="32" xfId="17" applyNumberFormat="1" applyFont="1" applyBorder="1" applyAlignment="1">
      <alignment vertical="center" wrapText="1"/>
    </xf>
    <xf numFmtId="167" fontId="41" fillId="0" borderId="0" xfId="17" applyNumberFormat="1" applyFont="1" applyAlignment="1">
      <alignment horizontal="center" vertical="center" wrapText="1"/>
    </xf>
    <xf numFmtId="167" fontId="41" fillId="0" borderId="0" xfId="17" applyNumberFormat="1" applyFont="1" applyBorder="1" applyAlignment="1">
      <alignment horizontal="center" vertical="center" wrapText="1"/>
    </xf>
    <xf numFmtId="167" fontId="41" fillId="0" borderId="0" xfId="17" applyNumberFormat="1" applyFont="1" applyBorder="1" applyAlignment="1">
      <alignment vertical="center" wrapText="1"/>
    </xf>
    <xf numFmtId="0" fontId="25" fillId="0" borderId="28" xfId="8" applyFont="1" applyBorder="1" applyAlignment="1">
      <alignment horizontal="center" vertical="center" wrapText="1"/>
    </xf>
    <xf numFmtId="0" fontId="25" fillId="0" borderId="10" xfId="8" applyFont="1" applyBorder="1" applyAlignment="1">
      <alignment vertical="top" wrapText="1"/>
    </xf>
    <xf numFmtId="49" fontId="25" fillId="0" borderId="10" xfId="8" applyNumberFormat="1" applyFont="1" applyBorder="1" applyAlignment="1">
      <alignment vertical="top" wrapText="1"/>
    </xf>
    <xf numFmtId="0" fontId="25" fillId="0" borderId="28" xfId="8" applyFont="1" applyBorder="1" applyAlignment="1">
      <alignment vertical="top" wrapText="1"/>
    </xf>
    <xf numFmtId="0" fontId="13" fillId="0" borderId="10" xfId="8" applyFont="1" applyBorder="1" applyAlignment="1">
      <alignment vertical="top" wrapText="1"/>
    </xf>
    <xf numFmtId="3" fontId="13" fillId="0" borderId="10" xfId="8" applyNumberFormat="1" applyFont="1" applyBorder="1" applyAlignment="1">
      <alignment vertical="top" wrapText="1"/>
    </xf>
    <xf numFmtId="0" fontId="11" fillId="0" borderId="35" xfId="8" applyFont="1" applyFill="1" applyBorder="1"/>
    <xf numFmtId="0" fontId="11" fillId="0" borderId="0" xfId="8" applyFont="1" applyBorder="1"/>
    <xf numFmtId="0" fontId="71" fillId="2" borderId="5" xfId="9" applyFont="1" applyFill="1" applyBorder="1" applyAlignment="1">
      <alignment horizontal="center" vertical="center" wrapText="1"/>
    </xf>
    <xf numFmtId="0" fontId="71" fillId="2" borderId="1" xfId="9" applyFont="1" applyFill="1" applyBorder="1" applyAlignment="1">
      <alignment horizontal="center" vertical="center" wrapText="1"/>
    </xf>
    <xf numFmtId="0" fontId="13" fillId="2" borderId="1" xfId="9" applyFont="1" applyFill="1" applyBorder="1" applyAlignment="1">
      <alignment horizontal="center" vertical="center" wrapText="1"/>
    </xf>
    <xf numFmtId="0" fontId="13" fillId="0" borderId="2" xfId="9" applyFont="1" applyFill="1" applyBorder="1" applyAlignment="1">
      <alignment vertical="top" wrapText="1"/>
    </xf>
    <xf numFmtId="0" fontId="69" fillId="0" borderId="3" xfId="9" applyFont="1" applyFill="1" applyBorder="1" applyAlignment="1">
      <alignment horizontal="center" vertical="top" wrapText="1"/>
    </xf>
    <xf numFmtId="0" fontId="13" fillId="2" borderId="5" xfId="9" applyFont="1" applyFill="1" applyBorder="1" applyAlignment="1">
      <alignment horizontal="center" vertical="center" wrapText="1"/>
    </xf>
    <xf numFmtId="0" fontId="25" fillId="0" borderId="28" xfId="9" applyFont="1" applyBorder="1" applyAlignment="1">
      <alignment horizontal="center" vertical="center" wrapText="1"/>
    </xf>
    <xf numFmtId="0" fontId="25" fillId="0" borderId="10" xfId="9" applyFont="1" applyFill="1" applyBorder="1" applyAlignment="1">
      <alignment vertical="top" wrapText="1"/>
    </xf>
    <xf numFmtId="166" fontId="25" fillId="0" borderId="10" xfId="9" applyNumberFormat="1" applyFont="1" applyFill="1" applyBorder="1" applyAlignment="1">
      <alignment horizontal="right" vertical="center" wrapText="1"/>
    </xf>
    <xf numFmtId="0" fontId="25" fillId="0" borderId="65" xfId="9" applyFont="1" applyBorder="1" applyAlignment="1">
      <alignment horizontal="center" vertical="center" wrapText="1"/>
    </xf>
    <xf numFmtId="0" fontId="25" fillId="0" borderId="24" xfId="9" applyFont="1" applyFill="1" applyBorder="1" applyAlignment="1">
      <alignment vertical="top" wrapText="1"/>
    </xf>
    <xf numFmtId="166" fontId="25" fillId="0" borderId="24" xfId="9" applyNumberFormat="1" applyFont="1" applyFill="1" applyBorder="1" applyAlignment="1">
      <alignment horizontal="right" vertical="center" wrapText="1"/>
    </xf>
    <xf numFmtId="0" fontId="25" fillId="0" borderId="31" xfId="9" applyFont="1" applyBorder="1" applyAlignment="1">
      <alignment horizontal="center" vertical="center" wrapText="1"/>
    </xf>
    <xf numFmtId="0" fontId="25" fillId="0" borderId="32" xfId="9" applyFont="1" applyFill="1" applyBorder="1" applyAlignment="1">
      <alignment vertical="top" wrapText="1"/>
    </xf>
    <xf numFmtId="166" fontId="25" fillId="0" borderId="32" xfId="9" applyNumberFormat="1" applyFont="1" applyFill="1" applyBorder="1" applyAlignment="1">
      <alignment horizontal="right" vertical="center" wrapText="1"/>
    </xf>
    <xf numFmtId="0" fontId="25" fillId="0" borderId="64" xfId="9" applyFont="1" applyFill="1" applyBorder="1" applyAlignment="1">
      <alignment vertical="top" wrapText="1"/>
    </xf>
    <xf numFmtId="166" fontId="25" fillId="0" borderId="64" xfId="9" applyNumberFormat="1" applyFont="1" applyFill="1" applyBorder="1" applyAlignment="1">
      <alignment horizontal="right" vertical="center" wrapText="1"/>
    </xf>
    <xf numFmtId="0" fontId="77" fillId="0" borderId="0" xfId="9" applyFont="1" applyBorder="1" applyAlignment="1">
      <alignment horizontal="center" vertical="center" wrapText="1"/>
    </xf>
    <xf numFmtId="0" fontId="11" fillId="0" borderId="0" xfId="9" applyFont="1"/>
    <xf numFmtId="166" fontId="11" fillId="0" borderId="0" xfId="9" applyNumberFormat="1" applyFont="1"/>
    <xf numFmtId="0" fontId="77" fillId="0" borderId="0" xfId="9" applyFont="1" applyBorder="1" applyAlignment="1">
      <alignment vertical="top" wrapText="1"/>
    </xf>
    <xf numFmtId="166" fontId="77" fillId="0" borderId="0" xfId="9" applyNumberFormat="1" applyFont="1" applyBorder="1" applyAlignment="1">
      <alignment horizontal="right" vertical="center" wrapText="1"/>
    </xf>
    <xf numFmtId="0" fontId="25" fillId="0" borderId="0" xfId="9" applyFont="1" applyBorder="1" applyAlignment="1">
      <alignment vertical="center" wrapText="1"/>
    </xf>
    <xf numFmtId="166" fontId="25" fillId="0" borderId="0" xfId="9" applyNumberFormat="1" applyFont="1" applyBorder="1" applyAlignment="1">
      <alignment horizontal="right" vertical="center" wrapText="1"/>
    </xf>
    <xf numFmtId="0" fontId="11" fillId="0" borderId="0" xfId="9" applyFont="1" applyBorder="1"/>
    <xf numFmtId="166" fontId="25" fillId="0" borderId="0" xfId="9" applyNumberFormat="1" applyFont="1" applyFill="1" applyBorder="1" applyAlignment="1">
      <alignment horizontal="right" vertical="center" wrapText="1"/>
    </xf>
    <xf numFmtId="166" fontId="11" fillId="0" borderId="0" xfId="9" applyNumberFormat="1" applyFont="1" applyBorder="1"/>
    <xf numFmtId="0" fontId="25" fillId="0" borderId="0" xfId="9" applyFont="1" applyBorder="1" applyAlignment="1">
      <alignment horizontal="center" vertical="center" wrapText="1"/>
    </xf>
    <xf numFmtId="0" fontId="25" fillId="0" borderId="2" xfId="9" applyFont="1" applyBorder="1" applyAlignment="1">
      <alignment vertical="top" wrapText="1"/>
    </xf>
    <xf numFmtId="0" fontId="25" fillId="0" borderId="3" xfId="9" applyFont="1" applyBorder="1" applyAlignment="1">
      <alignment vertical="top" wrapText="1"/>
    </xf>
    <xf numFmtId="0" fontId="47" fillId="2" borderId="5" xfId="9" applyFont="1" applyFill="1" applyBorder="1" applyAlignment="1">
      <alignment vertical="top" wrapText="1"/>
    </xf>
    <xf numFmtId="0" fontId="47" fillId="0" borderId="35" xfId="9" applyFont="1" applyFill="1" applyBorder="1" applyAlignment="1">
      <alignment vertical="top" wrapText="1"/>
    </xf>
    <xf numFmtId="0" fontId="47" fillId="0" borderId="51" xfId="9" applyFont="1" applyFill="1" applyBorder="1" applyAlignment="1">
      <alignment vertical="top" wrapText="1"/>
    </xf>
    <xf numFmtId="0" fontId="46" fillId="2" borderId="5" xfId="9" applyFont="1" applyFill="1" applyBorder="1" applyAlignment="1">
      <alignment horizontal="center" vertical="center" wrapText="1"/>
    </xf>
    <xf numFmtId="0" fontId="46" fillId="2" borderId="1" xfId="9" applyFont="1" applyFill="1" applyBorder="1" applyAlignment="1">
      <alignment horizontal="center" vertical="center" wrapText="1"/>
    </xf>
    <xf numFmtId="0" fontId="47" fillId="0" borderId="2" xfId="9" applyFont="1" applyBorder="1" applyAlignment="1">
      <alignment vertical="top" wrapText="1"/>
    </xf>
    <xf numFmtId="0" fontId="47" fillId="0" borderId="3" xfId="9" applyFont="1" applyBorder="1" applyAlignment="1">
      <alignment vertical="top" wrapText="1"/>
    </xf>
    <xf numFmtId="0" fontId="47" fillId="0" borderId="2" xfId="9" applyFont="1" applyBorder="1" applyAlignment="1">
      <alignment horizontal="center" vertical="center" wrapText="1"/>
    </xf>
    <xf numFmtId="0" fontId="46" fillId="2" borderId="5" xfId="9" applyFont="1" applyFill="1" applyBorder="1" applyAlignment="1">
      <alignment horizontal="right" vertical="center" wrapText="1"/>
    </xf>
    <xf numFmtId="0" fontId="46" fillId="0" borderId="2" xfId="9" applyFont="1" applyFill="1" applyBorder="1" applyAlignment="1">
      <alignment horizontal="center" vertical="center" wrapText="1"/>
    </xf>
    <xf numFmtId="0" fontId="46" fillId="0" borderId="3" xfId="9" applyFont="1" applyFill="1" applyBorder="1" applyAlignment="1">
      <alignment horizontal="center" vertical="center" wrapText="1"/>
    </xf>
    <xf numFmtId="0" fontId="8" fillId="0" borderId="10" xfId="5" applyFont="1" applyFill="1" applyBorder="1" applyAlignment="1">
      <alignment vertical="center"/>
    </xf>
    <xf numFmtId="0" fontId="68" fillId="0" borderId="10" xfId="5" applyFont="1" applyBorder="1" applyAlignment="1">
      <alignment horizontal="center" vertical="center"/>
    </xf>
    <xf numFmtId="0" fontId="11" fillId="0" borderId="0" xfId="5" applyFont="1" applyBorder="1" applyAlignment="1">
      <alignment horizontal="right"/>
    </xf>
    <xf numFmtId="0" fontId="8" fillId="0" borderId="10" xfId="5" applyFont="1" applyFill="1" applyBorder="1" applyAlignment="1">
      <alignment horizontal="center" vertical="center"/>
    </xf>
    <xf numFmtId="0" fontId="13" fillId="2" borderId="7" xfId="9" applyFont="1" applyFill="1" applyBorder="1" applyAlignment="1">
      <alignment horizontal="center" vertical="center" wrapText="1"/>
    </xf>
    <xf numFmtId="0" fontId="13" fillId="2" borderId="8" xfId="9" applyFont="1" applyFill="1" applyBorder="1" applyAlignment="1">
      <alignment horizontal="center" wrapText="1"/>
    </xf>
    <xf numFmtId="49" fontId="25" fillId="0" borderId="8" xfId="9" applyNumberFormat="1" applyFont="1" applyBorder="1" applyAlignment="1">
      <alignment vertical="top" wrapText="1"/>
    </xf>
    <xf numFmtId="3" fontId="25" fillId="0" borderId="9" xfId="9" applyNumberFormat="1" applyFont="1" applyBorder="1" applyAlignment="1">
      <alignment horizontal="right" vertical="center" wrapText="1"/>
    </xf>
    <xf numFmtId="0" fontId="13" fillId="0" borderId="8" xfId="9" applyFont="1" applyBorder="1" applyAlignment="1">
      <alignment vertical="top" wrapText="1"/>
    </xf>
    <xf numFmtId="3" fontId="13" fillId="0" borderId="10" xfId="9" applyNumberFormat="1" applyFont="1" applyBorder="1" applyAlignment="1">
      <alignment horizontal="right" vertical="top" wrapText="1"/>
    </xf>
    <xf numFmtId="0" fontId="13" fillId="0" borderId="13" xfId="9" applyFont="1" applyBorder="1" applyAlignment="1">
      <alignment vertical="top" wrapText="1"/>
    </xf>
    <xf numFmtId="3" fontId="13" fillId="0" borderId="14" xfId="9" applyNumberFormat="1" applyFont="1" applyBorder="1" applyAlignment="1">
      <alignment horizontal="right" wrapText="1"/>
    </xf>
    <xf numFmtId="0" fontId="13" fillId="0" borderId="17" xfId="9" applyFont="1" applyBorder="1" applyAlignment="1">
      <alignment vertical="top" wrapText="1"/>
    </xf>
    <xf numFmtId="3" fontId="13" fillId="0" borderId="15" xfId="9" applyNumberFormat="1" applyFont="1" applyBorder="1" applyAlignment="1">
      <alignment horizontal="right" wrapText="1"/>
    </xf>
    <xf numFmtId="0" fontId="13" fillId="0" borderId="19" xfId="9" applyFont="1" applyBorder="1" applyAlignment="1">
      <alignment vertical="top" wrapText="1"/>
    </xf>
    <xf numFmtId="3" fontId="13" fillId="0" borderId="20" xfId="9" applyNumberFormat="1" applyFont="1" applyBorder="1" applyAlignment="1">
      <alignment horizontal="right" wrapText="1"/>
    </xf>
    <xf numFmtId="0" fontId="13" fillId="0" borderId="0" xfId="9" applyFont="1" applyBorder="1" applyAlignment="1">
      <alignment vertical="top" wrapText="1"/>
    </xf>
    <xf numFmtId="3" fontId="13" fillId="0" borderId="0" xfId="9" applyNumberFormat="1" applyFont="1" applyBorder="1" applyAlignment="1">
      <alignment horizontal="right" wrapText="1"/>
    </xf>
    <xf numFmtId="0" fontId="13" fillId="2" borderId="13" xfId="9" applyFont="1" applyFill="1" applyBorder="1" applyAlignment="1">
      <alignment horizontal="center" vertical="center" wrapText="1"/>
    </xf>
    <xf numFmtId="0" fontId="13" fillId="2" borderId="21" xfId="9" applyFont="1" applyFill="1" applyBorder="1" applyAlignment="1">
      <alignment horizontal="center" wrapText="1"/>
    </xf>
    <xf numFmtId="3" fontId="25" fillId="0" borderId="10" xfId="9" applyNumberFormat="1" applyFont="1" applyBorder="1" applyAlignment="1">
      <alignment horizontal="right" vertical="center" wrapText="1"/>
    </xf>
    <xf numFmtId="3" fontId="25" fillId="0" borderId="12" xfId="9" applyNumberFormat="1" applyFont="1" applyBorder="1" applyAlignment="1">
      <alignment horizontal="right" vertical="center" wrapText="1"/>
    </xf>
    <xf numFmtId="49" fontId="25" fillId="0" borderId="23" xfId="9" applyNumberFormat="1" applyFont="1" applyBorder="1" applyAlignment="1">
      <alignment vertical="top" wrapText="1"/>
    </xf>
    <xf numFmtId="3" fontId="25" fillId="0" borderId="24" xfId="9" applyNumberFormat="1" applyFont="1" applyBorder="1" applyAlignment="1">
      <alignment horizontal="right" vertical="center" wrapText="1"/>
    </xf>
    <xf numFmtId="3" fontId="25" fillId="0" borderId="22" xfId="9" applyNumberFormat="1" applyFont="1" applyBorder="1" applyAlignment="1">
      <alignment horizontal="right" vertical="center" wrapText="1"/>
    </xf>
    <xf numFmtId="0" fontId="13" fillId="0" borderId="23" xfId="9" applyFont="1" applyBorder="1" applyAlignment="1">
      <alignment vertical="top" wrapText="1"/>
    </xf>
    <xf numFmtId="3" fontId="25" fillId="0" borderId="25" xfId="9" applyNumberFormat="1" applyFont="1" applyBorder="1" applyAlignment="1">
      <alignment horizontal="right" vertical="center" wrapText="1"/>
    </xf>
    <xf numFmtId="3" fontId="25" fillId="0" borderId="15" xfId="9" applyNumberFormat="1" applyFont="1" applyBorder="1" applyAlignment="1">
      <alignment horizontal="right" vertical="center" wrapText="1"/>
    </xf>
    <xf numFmtId="3" fontId="25" fillId="0" borderId="18" xfId="9" applyNumberFormat="1" applyFont="1" applyBorder="1" applyAlignment="1">
      <alignment horizontal="right" vertical="center" wrapText="1"/>
    </xf>
    <xf numFmtId="0" fontId="69" fillId="0" borderId="10" xfId="22" applyFont="1" applyBorder="1" applyAlignment="1">
      <alignment horizontal="center" vertical="top" wrapText="1"/>
    </xf>
    <xf numFmtId="3" fontId="69" fillId="0" borderId="6" xfId="22" applyNumberFormat="1" applyFont="1" applyBorder="1" applyAlignment="1">
      <alignment horizontal="center" vertical="top" wrapText="1"/>
    </xf>
    <xf numFmtId="3" fontId="25" fillId="0" borderId="36" xfId="22" applyNumberFormat="1" applyFont="1" applyBorder="1"/>
    <xf numFmtId="0" fontId="59" fillId="0" borderId="49" xfId="0" applyFont="1" applyBorder="1" applyAlignment="1">
      <alignment horizontal="center" vertical="top" wrapText="1"/>
    </xf>
    <xf numFmtId="0" fontId="13" fillId="2" borderId="24" xfId="22" applyFont="1" applyFill="1" applyBorder="1" applyAlignment="1">
      <alignment vertical="top" wrapText="1"/>
    </xf>
    <xf numFmtId="3" fontId="13" fillId="2" borderId="54" xfId="22" applyNumberFormat="1" applyFont="1" applyFill="1" applyBorder="1" applyAlignment="1">
      <alignment horizontal="right" wrapText="1"/>
    </xf>
    <xf numFmtId="0" fontId="25" fillId="3" borderId="32" xfId="22" applyFont="1" applyFill="1" applyBorder="1" applyAlignment="1">
      <alignment vertical="top" wrapText="1" shrinkToFit="1"/>
    </xf>
    <xf numFmtId="3" fontId="25" fillId="0" borderId="30" xfId="22" applyNumberFormat="1" applyFont="1" applyBorder="1" applyAlignment="1">
      <alignment horizontal="right" vertical="top" wrapText="1"/>
    </xf>
    <xf numFmtId="3" fontId="25" fillId="0" borderId="0" xfId="22" applyNumberFormat="1" applyFont="1" applyBorder="1"/>
    <xf numFmtId="3" fontId="25" fillId="0" borderId="0" xfId="22" applyNumberFormat="1" applyFont="1"/>
    <xf numFmtId="0" fontId="13" fillId="2" borderId="55" xfId="22" applyFont="1" applyFill="1" applyBorder="1" applyAlignment="1">
      <alignment horizontal="center" vertical="top" wrapText="1"/>
    </xf>
    <xf numFmtId="0" fontId="13" fillId="2" borderId="56" xfId="22" applyFont="1" applyFill="1" applyBorder="1" applyAlignment="1">
      <alignment horizontal="center" vertical="top" wrapText="1"/>
    </xf>
    <xf numFmtId="0" fontId="13" fillId="4" borderId="57" xfId="22" applyFont="1" applyFill="1" applyBorder="1" applyAlignment="1">
      <alignment horizontal="center" wrapText="1"/>
    </xf>
    <xf numFmtId="0" fontId="11" fillId="0" borderId="0" xfId="9" applyFont="1" applyBorder="1" applyAlignment="1">
      <alignment horizontal="center" vertical="center" wrapText="1"/>
    </xf>
    <xf numFmtId="0" fontId="41" fillId="0" borderId="37" xfId="26" applyFont="1" applyBorder="1" applyAlignment="1" applyProtection="1">
      <alignment horizontal="center" vertical="center" wrapText="1"/>
    </xf>
    <xf numFmtId="0" fontId="11" fillId="0" borderId="0" xfId="22" applyFont="1" applyAlignment="1">
      <alignment horizontal="center" vertical="center" wrapText="1"/>
    </xf>
    <xf numFmtId="0" fontId="48" fillId="0" borderId="50" xfId="5" applyFont="1" applyFill="1" applyBorder="1"/>
    <xf numFmtId="0" fontId="11" fillId="0" borderId="50" xfId="5" applyFont="1" applyBorder="1" applyAlignment="1"/>
    <xf numFmtId="0" fontId="19" fillId="2" borderId="26" xfId="22" applyFont="1" applyFill="1" applyBorder="1" applyAlignment="1">
      <alignment horizontal="center" vertical="top" wrapText="1"/>
    </xf>
    <xf numFmtId="0" fontId="19" fillId="2" borderId="27" xfId="22" applyFont="1" applyFill="1" applyBorder="1" applyAlignment="1">
      <alignment horizontal="center" vertical="top" wrapText="1"/>
    </xf>
    <xf numFmtId="0" fontId="19" fillId="4" borderId="29" xfId="22" applyFont="1" applyFill="1" applyBorder="1" applyAlignment="1">
      <alignment horizontal="center" wrapText="1"/>
    </xf>
    <xf numFmtId="0" fontId="11" fillId="0" borderId="27" xfId="9" applyFont="1" applyFill="1" applyBorder="1" applyAlignment="1">
      <alignment horizontal="center" vertical="center" wrapText="1"/>
    </xf>
    <xf numFmtId="0" fontId="11" fillId="0" borderId="10" xfId="9" applyFont="1" applyFill="1" applyBorder="1" applyAlignment="1">
      <alignment horizontal="center" vertical="center" wrapText="1"/>
    </xf>
    <xf numFmtId="0" fontId="11" fillId="0" borderId="28" xfId="9" applyFont="1" applyBorder="1" applyAlignment="1">
      <alignment horizontal="center" vertical="center" wrapText="1"/>
    </xf>
    <xf numFmtId="0" fontId="25" fillId="0" borderId="6" xfId="9" applyFont="1" applyBorder="1" applyAlignment="1">
      <alignment horizontal="center" vertical="center" wrapText="1"/>
    </xf>
    <xf numFmtId="0" fontId="25" fillId="0" borderId="0" xfId="9" applyFont="1"/>
    <xf numFmtId="3" fontId="25" fillId="0" borderId="24" xfId="9" applyNumberFormat="1" applyFont="1" applyFill="1" applyBorder="1" applyAlignment="1">
      <alignment horizontal="center" vertical="center" wrapText="1"/>
    </xf>
    <xf numFmtId="3" fontId="25" fillId="0" borderId="10" xfId="9" applyNumberFormat="1" applyFont="1" applyFill="1" applyBorder="1" applyAlignment="1">
      <alignment horizontal="center" vertical="center" wrapText="1"/>
    </xf>
    <xf numFmtId="10" fontId="25" fillId="0" borderId="6" xfId="9" applyNumberFormat="1" applyFont="1" applyFill="1" applyBorder="1" applyAlignment="1">
      <alignment horizontal="center" vertical="center" wrapText="1"/>
    </xf>
    <xf numFmtId="3" fontId="25" fillId="0" borderId="32" xfId="9" applyNumberFormat="1" applyFont="1" applyFill="1" applyBorder="1" applyAlignment="1">
      <alignment horizontal="center" vertical="center" wrapText="1"/>
    </xf>
    <xf numFmtId="10" fontId="25" fillId="0" borderId="30" xfId="9" applyNumberFormat="1" applyFont="1" applyFill="1" applyBorder="1" applyAlignment="1">
      <alignment horizontal="center" vertical="center" wrapText="1"/>
    </xf>
    <xf numFmtId="3" fontId="25" fillId="0" borderId="64" xfId="9" applyNumberFormat="1" applyFont="1" applyFill="1" applyBorder="1" applyAlignment="1">
      <alignment horizontal="center" vertical="center" wrapText="1"/>
    </xf>
    <xf numFmtId="10" fontId="25" fillId="0" borderId="79" xfId="9" applyNumberFormat="1" applyFont="1" applyFill="1" applyBorder="1" applyAlignment="1">
      <alignment horizontal="center" vertical="center" wrapText="1"/>
    </xf>
    <xf numFmtId="0" fontId="78" fillId="0" borderId="10" xfId="5" applyFont="1" applyFill="1" applyBorder="1" applyAlignment="1">
      <alignment horizontal="center" vertical="center"/>
    </xf>
    <xf numFmtId="0" fontId="34" fillId="0" borderId="10" xfId="5" applyFont="1" applyFill="1" applyBorder="1" applyAlignment="1">
      <alignment vertical="center" wrapText="1"/>
    </xf>
    <xf numFmtId="3" fontId="34" fillId="0" borderId="10" xfId="5" applyNumberFormat="1" applyFont="1" applyFill="1" applyBorder="1" applyAlignment="1">
      <alignment vertical="center" wrapText="1"/>
    </xf>
    <xf numFmtId="0" fontId="34" fillId="0" borderId="10" xfId="5" applyFont="1" applyFill="1" applyBorder="1" applyAlignment="1">
      <alignment horizontal="left" vertical="center" wrapText="1"/>
    </xf>
    <xf numFmtId="3" fontId="34" fillId="0" borderId="10" xfId="5" applyNumberFormat="1" applyFont="1" applyFill="1" applyBorder="1" applyAlignment="1">
      <alignment horizontal="right" vertical="center" wrapText="1"/>
    </xf>
    <xf numFmtId="0" fontId="78" fillId="0" borderId="10" xfId="5" applyFont="1" applyFill="1" applyBorder="1" applyAlignment="1">
      <alignment horizontal="left" vertical="center" wrapText="1"/>
    </xf>
    <xf numFmtId="3" fontId="78" fillId="0" borderId="10" xfId="5" applyNumberFormat="1" applyFont="1" applyFill="1" applyBorder="1" applyAlignment="1">
      <alignment horizontal="right" vertical="center" wrapText="1"/>
    </xf>
    <xf numFmtId="3" fontId="78" fillId="0" borderId="10" xfId="5" applyNumberFormat="1" applyFont="1" applyFill="1" applyBorder="1" applyAlignment="1">
      <alignment vertical="center" wrapText="1"/>
    </xf>
    <xf numFmtId="0" fontId="25" fillId="0" borderId="10" xfId="5" applyFont="1" applyFill="1" applyBorder="1" applyAlignment="1">
      <alignment horizontal="left" vertical="center" wrapText="1"/>
    </xf>
    <xf numFmtId="0" fontId="13" fillId="0" borderId="10" xfId="5" applyFont="1" applyFill="1" applyBorder="1" applyAlignment="1">
      <alignment horizontal="left" vertical="center" wrapText="1"/>
    </xf>
    <xf numFmtId="3" fontId="13" fillId="0" borderId="10" xfId="5" applyNumberFormat="1" applyFont="1" applyFill="1" applyBorder="1" applyAlignment="1">
      <alignment horizontal="right" vertical="center" wrapText="1"/>
    </xf>
    <xf numFmtId="0" fontId="34" fillId="0" borderId="10" xfId="0" applyFont="1" applyFill="1" applyBorder="1" applyAlignment="1">
      <alignment horizontal="left" vertical="center" wrapText="1"/>
    </xf>
    <xf numFmtId="0" fontId="78" fillId="0" borderId="10" xfId="0" applyFont="1" applyFill="1" applyBorder="1" applyAlignment="1">
      <alignment horizontal="left" vertical="center" wrapText="1"/>
    </xf>
    <xf numFmtId="0" fontId="79" fillId="0" borderId="10" xfId="5" applyFont="1" applyFill="1" applyBorder="1" applyAlignment="1">
      <alignment horizontal="left" vertical="center"/>
    </xf>
    <xf numFmtId="3" fontId="13" fillId="0" borderId="10" xfId="5" applyNumberFormat="1" applyFont="1" applyBorder="1" applyAlignment="1">
      <alignment horizontal="right" vertical="center"/>
    </xf>
    <xf numFmtId="0" fontId="78" fillId="0" borderId="10" xfId="5" applyFont="1" applyFill="1" applyBorder="1" applyAlignment="1">
      <alignment vertical="center" wrapText="1"/>
    </xf>
    <xf numFmtId="0" fontId="34" fillId="3" borderId="10" xfId="5" applyFont="1" applyFill="1" applyBorder="1" applyAlignment="1">
      <alignment vertical="center" wrapText="1"/>
    </xf>
    <xf numFmtId="0" fontId="34" fillId="0" borderId="10" xfId="5" applyFont="1" applyFill="1" applyBorder="1" applyAlignment="1">
      <alignment vertical="center"/>
    </xf>
    <xf numFmtId="3" fontId="34" fillId="0" borderId="10" xfId="5" applyNumberFormat="1" applyFont="1" applyFill="1" applyBorder="1" applyAlignment="1">
      <alignment vertical="center"/>
    </xf>
    <xf numFmtId="0" fontId="34" fillId="0" borderId="10" xfId="5" applyFont="1" applyFill="1" applyBorder="1"/>
    <xf numFmtId="0" fontId="80" fillId="0" borderId="10" xfId="0" applyFont="1" applyFill="1" applyBorder="1" applyAlignment="1">
      <alignment vertical="center" wrapText="1"/>
    </xf>
    <xf numFmtId="0" fontId="25" fillId="0" borderId="10" xfId="0" applyFont="1" applyFill="1" applyBorder="1" applyAlignment="1">
      <alignment vertical="center" wrapText="1"/>
    </xf>
    <xf numFmtId="0" fontId="25" fillId="3" borderId="10" xfId="0" applyFont="1" applyFill="1" applyBorder="1" applyAlignment="1">
      <alignment vertical="center" wrapText="1"/>
    </xf>
    <xf numFmtId="3" fontId="25" fillId="3" borderId="10" xfId="5" applyNumberFormat="1" applyFont="1" applyFill="1" applyBorder="1" applyAlignment="1">
      <alignment vertical="center" wrapText="1"/>
    </xf>
    <xf numFmtId="0" fontId="25" fillId="0" borderId="24" xfId="0" applyFont="1" applyFill="1" applyBorder="1" applyAlignment="1">
      <alignment vertical="center" wrapText="1"/>
    </xf>
    <xf numFmtId="3" fontId="25" fillId="0" borderId="10" xfId="5" applyNumberFormat="1" applyFont="1" applyFill="1" applyBorder="1" applyAlignment="1">
      <alignment vertical="center" wrapText="1"/>
    </xf>
    <xf numFmtId="0" fontId="13" fillId="0" borderId="10" xfId="5" applyFont="1" applyFill="1" applyBorder="1" applyAlignment="1">
      <alignment vertical="center" wrapText="1"/>
    </xf>
    <xf numFmtId="3" fontId="13" fillId="0" borderId="10" xfId="5" applyNumberFormat="1" applyFont="1" applyFill="1" applyBorder="1" applyAlignment="1">
      <alignment vertical="center" wrapText="1"/>
    </xf>
    <xf numFmtId="0" fontId="25" fillId="0" borderId="10" xfId="5" applyFont="1" applyFill="1" applyBorder="1" applyAlignment="1">
      <alignment vertical="center" wrapText="1"/>
    </xf>
    <xf numFmtId="0" fontId="25" fillId="0" borderId="10" xfId="23" applyFont="1" applyBorder="1" applyAlignment="1">
      <alignment vertical="center" wrapText="1"/>
    </xf>
    <xf numFmtId="0" fontId="29" fillId="0" borderId="10" xfId="5" applyFont="1" applyFill="1" applyBorder="1" applyAlignment="1">
      <alignment vertical="center" wrapText="1"/>
    </xf>
    <xf numFmtId="3" fontId="29" fillId="0" borderId="10" xfId="5" applyNumberFormat="1" applyFont="1" applyFill="1" applyBorder="1" applyAlignment="1">
      <alignment vertical="center" wrapText="1"/>
    </xf>
    <xf numFmtId="3" fontId="25" fillId="0" borderId="10" xfId="5" applyNumberFormat="1" applyFont="1" applyBorder="1" applyAlignment="1">
      <alignment vertical="center" wrapText="1"/>
    </xf>
    <xf numFmtId="164" fontId="34" fillId="0" borderId="10" xfId="5" applyNumberFormat="1" applyFont="1" applyFill="1" applyBorder="1" applyAlignment="1">
      <alignment vertical="center"/>
    </xf>
    <xf numFmtId="0" fontId="78" fillId="0" borderId="10" xfId="5" applyFont="1" applyFill="1" applyBorder="1" applyAlignment="1">
      <alignment vertical="center"/>
    </xf>
    <xf numFmtId="3" fontId="78" fillId="0" borderId="10" xfId="5" applyNumberFormat="1" applyFont="1" applyFill="1" applyBorder="1" applyAlignment="1">
      <alignment vertical="center"/>
    </xf>
    <xf numFmtId="3" fontId="78" fillId="0" borderId="10" xfId="5" applyNumberFormat="1" applyFont="1" applyFill="1" applyBorder="1" applyAlignment="1">
      <alignment horizontal="right" vertical="center"/>
    </xf>
    <xf numFmtId="0" fontId="34" fillId="0" borderId="10" xfId="0" applyFont="1" applyFill="1" applyBorder="1" applyAlignment="1">
      <alignment vertical="center"/>
    </xf>
    <xf numFmtId="3" fontId="78" fillId="0" borderId="10" xfId="0" applyNumberFormat="1" applyFont="1" applyFill="1" applyBorder="1" applyAlignment="1">
      <alignment vertical="center"/>
    </xf>
    <xf numFmtId="0" fontId="25" fillId="0" borderId="10" xfId="0" applyFont="1" applyFill="1" applyBorder="1" applyAlignment="1">
      <alignment vertical="center"/>
    </xf>
    <xf numFmtId="0" fontId="78" fillId="0" borderId="10" xfId="0" applyFont="1" applyFill="1" applyBorder="1" applyAlignment="1">
      <alignment vertical="center"/>
    </xf>
    <xf numFmtId="0" fontId="79" fillId="0" borderId="10" xfId="5" applyFont="1" applyFill="1" applyBorder="1" applyAlignment="1">
      <alignment vertical="center"/>
    </xf>
    <xf numFmtId="0" fontId="25" fillId="0" borderId="24" xfId="9" applyFont="1" applyBorder="1" applyAlignment="1">
      <alignment horizontal="left" vertical="center" wrapText="1"/>
    </xf>
    <xf numFmtId="10" fontId="25" fillId="0" borderId="47" xfId="9" applyNumberFormat="1" applyFont="1" applyFill="1" applyBorder="1" applyAlignment="1">
      <alignment horizontal="center" vertical="center" wrapText="1"/>
    </xf>
    <xf numFmtId="0" fontId="25" fillId="0" borderId="10" xfId="9" applyFont="1" applyFill="1" applyBorder="1" applyAlignment="1">
      <alignment vertical="center" wrapText="1"/>
    </xf>
    <xf numFmtId="3" fontId="25" fillId="0" borderId="10" xfId="9" applyNumberFormat="1" applyFont="1" applyFill="1" applyBorder="1" applyAlignment="1">
      <alignment horizontal="right" vertical="center" wrapText="1"/>
    </xf>
    <xf numFmtId="3" fontId="25" fillId="0" borderId="10" xfId="9" applyNumberFormat="1" applyFont="1" applyFill="1" applyBorder="1" applyAlignment="1">
      <alignment horizontal="right" vertical="center"/>
    </xf>
    <xf numFmtId="3" fontId="25" fillId="0" borderId="10" xfId="9" applyNumberFormat="1" applyFont="1" applyFill="1" applyBorder="1" applyAlignment="1">
      <alignment horizontal="right" vertical="distributed" wrapText="1"/>
    </xf>
    <xf numFmtId="0" fontId="25" fillId="0" borderId="10" xfId="24" applyFont="1" applyFill="1" applyBorder="1" applyAlignment="1">
      <alignment vertical="center" wrapText="1"/>
    </xf>
    <xf numFmtId="0" fontId="25" fillId="0" borderId="24" xfId="24" applyFont="1" applyFill="1" applyBorder="1" applyAlignment="1">
      <alignment vertical="center" wrapText="1"/>
    </xf>
    <xf numFmtId="49" fontId="25" fillId="0" borderId="32" xfId="24" applyNumberFormat="1" applyFont="1" applyFill="1" applyBorder="1" applyAlignment="1">
      <alignment horizontal="left" vertical="center" wrapText="1"/>
    </xf>
    <xf numFmtId="3" fontId="25" fillId="0" borderId="32" xfId="9" applyNumberFormat="1" applyFont="1" applyFill="1" applyBorder="1" applyAlignment="1">
      <alignment horizontal="right" vertical="center" wrapText="1"/>
    </xf>
    <xf numFmtId="3" fontId="25" fillId="0" borderId="32" xfId="9" applyNumberFormat="1" applyFont="1" applyFill="1" applyBorder="1" applyAlignment="1">
      <alignment horizontal="right" vertical="center"/>
    </xf>
    <xf numFmtId="0" fontId="25" fillId="0" borderId="30" xfId="9" applyFont="1" applyBorder="1" applyAlignment="1">
      <alignment horizontal="center" vertical="center" wrapText="1"/>
    </xf>
    <xf numFmtId="0" fontId="13" fillId="2" borderId="64" xfId="9" applyFont="1" applyFill="1" applyBorder="1" applyAlignment="1">
      <alignment vertical="center" wrapText="1"/>
    </xf>
    <xf numFmtId="10" fontId="13" fillId="2" borderId="33" xfId="9" applyNumberFormat="1" applyFont="1" applyFill="1" applyBorder="1" applyAlignment="1">
      <alignment horizontal="center" vertical="center" wrapText="1"/>
    </xf>
    <xf numFmtId="10" fontId="13" fillId="2" borderId="33" xfId="9" applyNumberFormat="1" applyFont="1" applyFill="1" applyBorder="1" applyAlignment="1">
      <alignment vertical="center" wrapText="1"/>
    </xf>
    <xf numFmtId="0" fontId="25" fillId="0" borderId="10" xfId="8" applyFont="1" applyBorder="1"/>
    <xf numFmtId="0" fontId="25" fillId="0" borderId="10" xfId="8" applyFont="1" applyBorder="1" applyAlignment="1">
      <alignment vertical="top"/>
    </xf>
    <xf numFmtId="0" fontId="25" fillId="0" borderId="31" xfId="8" applyFont="1" applyBorder="1"/>
    <xf numFmtId="0" fontId="25" fillId="0" borderId="32" xfId="8" applyFont="1" applyBorder="1"/>
    <xf numFmtId="0" fontId="25" fillId="0" borderId="6" xfId="8" applyFont="1" applyBorder="1"/>
    <xf numFmtId="0" fontId="25" fillId="0" borderId="6" xfId="8" applyFont="1" applyBorder="1" applyAlignment="1">
      <alignment vertical="top"/>
    </xf>
    <xf numFmtId="3" fontId="13" fillId="0" borderId="6" xfId="8" applyNumberFormat="1" applyFont="1" applyBorder="1" applyAlignment="1">
      <alignment vertical="top" wrapText="1"/>
    </xf>
    <xf numFmtId="0" fontId="25" fillId="0" borderId="30" xfId="8" applyFont="1" applyBorder="1"/>
    <xf numFmtId="167" fontId="25" fillId="0" borderId="0" xfId="17" applyNumberFormat="1" applyFont="1" applyAlignment="1">
      <alignment vertical="center" wrapText="1"/>
    </xf>
    <xf numFmtId="167" fontId="25" fillId="0" borderId="28" xfId="17" applyNumberFormat="1" applyFont="1" applyBorder="1" applyAlignment="1">
      <alignment horizontal="left" vertical="center" wrapText="1"/>
    </xf>
    <xf numFmtId="0" fontId="13" fillId="2" borderId="58" xfId="9" applyFont="1" applyFill="1" applyBorder="1" applyAlignment="1">
      <alignment horizontal="center" vertical="top" wrapText="1"/>
    </xf>
    <xf numFmtId="3" fontId="25" fillId="0" borderId="6" xfId="22" applyNumberFormat="1" applyFont="1" applyBorder="1" applyAlignment="1">
      <alignment horizontal="right" vertical="center" wrapText="1"/>
    </xf>
    <xf numFmtId="167" fontId="25" fillId="0" borderId="6" xfId="17" applyNumberFormat="1" applyFont="1" applyBorder="1" applyAlignment="1" applyProtection="1">
      <alignment horizontal="right" vertical="center" wrapText="1"/>
      <protection locked="0"/>
    </xf>
    <xf numFmtId="167" fontId="25" fillId="0" borderId="6" xfId="17" applyNumberFormat="1" applyFont="1" applyBorder="1" applyAlignment="1" applyProtection="1">
      <alignment horizontal="center" vertical="center" wrapText="1"/>
      <protection locked="0"/>
    </xf>
    <xf numFmtId="167" fontId="13" fillId="0" borderId="6" xfId="17" applyNumberFormat="1" applyFont="1" applyBorder="1" applyAlignment="1">
      <alignment vertical="center" wrapText="1"/>
    </xf>
    <xf numFmtId="167" fontId="25" fillId="0" borderId="30" xfId="17" applyNumberFormat="1" applyFont="1" applyBorder="1" applyAlignment="1" applyProtection="1">
      <alignment horizontal="center" vertical="center" wrapText="1"/>
    </xf>
    <xf numFmtId="0" fontId="25" fillId="0" borderId="10" xfId="22" applyFont="1" applyBorder="1" applyAlignment="1">
      <alignment horizontal="left" vertical="center" wrapText="1"/>
    </xf>
    <xf numFmtId="167" fontId="25" fillId="0" borderId="6" xfId="18" applyNumberFormat="1" applyFont="1" applyBorder="1" applyAlignment="1" applyProtection="1">
      <alignment horizontal="right" vertical="center" wrapText="1"/>
      <protection locked="0"/>
    </xf>
    <xf numFmtId="167" fontId="25" fillId="0" borderId="6" xfId="18" applyNumberFormat="1" applyFont="1" applyBorder="1" applyAlignment="1" applyProtection="1">
      <alignment horizontal="center" vertical="center" wrapText="1"/>
      <protection locked="0"/>
    </xf>
    <xf numFmtId="1" fontId="13" fillId="0" borderId="6" xfId="18" applyNumberFormat="1" applyFont="1" applyBorder="1" applyAlignment="1">
      <alignment vertical="center" wrapText="1"/>
    </xf>
    <xf numFmtId="167" fontId="25" fillId="0" borderId="30" xfId="18" applyNumberFormat="1" applyFont="1" applyBorder="1" applyAlignment="1" applyProtection="1">
      <alignment horizontal="right" vertical="center" wrapText="1"/>
    </xf>
    <xf numFmtId="0" fontId="13" fillId="0" borderId="8" xfId="23" applyFont="1" applyBorder="1" applyAlignment="1">
      <alignment vertical="center"/>
    </xf>
    <xf numFmtId="0" fontId="13" fillId="0" borderId="10" xfId="23" applyFont="1" applyBorder="1" applyAlignment="1">
      <alignment vertical="center"/>
    </xf>
    <xf numFmtId="0" fontId="13" fillId="0" borderId="10" xfId="23" applyFont="1" applyBorder="1" applyAlignment="1">
      <alignment vertical="center" wrapText="1"/>
    </xf>
    <xf numFmtId="0" fontId="13" fillId="0" borderId="17" xfId="23" applyFont="1" applyBorder="1"/>
    <xf numFmtId="0" fontId="13" fillId="0" borderId="15" xfId="23" applyFont="1" applyBorder="1"/>
    <xf numFmtId="3" fontId="13" fillId="0" borderId="11" xfId="23" applyNumberFormat="1" applyFont="1" applyBorder="1" applyAlignment="1"/>
    <xf numFmtId="3" fontId="13" fillId="0" borderId="45" xfId="23" applyNumberFormat="1" applyFont="1" applyBorder="1" applyAlignment="1"/>
    <xf numFmtId="3" fontId="25" fillId="0" borderId="11" xfId="23" applyNumberFormat="1" applyFont="1" applyBorder="1" applyAlignment="1">
      <alignment horizontal="right"/>
    </xf>
    <xf numFmtId="3" fontId="25" fillId="0" borderId="45" xfId="23" applyNumberFormat="1" applyFont="1" applyBorder="1" applyAlignment="1">
      <alignment horizontal="right"/>
    </xf>
    <xf numFmtId="0" fontId="13" fillId="0" borderId="5" xfId="22" applyFont="1" applyBorder="1" applyAlignment="1">
      <alignment horizontal="center" vertical="center"/>
    </xf>
    <xf numFmtId="0" fontId="13" fillId="0" borderId="1" xfId="22" applyFont="1" applyBorder="1" applyAlignment="1">
      <alignment horizontal="center" vertical="center"/>
    </xf>
    <xf numFmtId="0" fontId="13" fillId="0" borderId="1" xfId="22" applyFont="1" applyBorder="1" applyAlignment="1">
      <alignment horizontal="center" vertical="center" wrapText="1"/>
    </xf>
    <xf numFmtId="0" fontId="25" fillId="0" borderId="34" xfId="22" applyFont="1" applyBorder="1" applyAlignment="1">
      <alignment horizontal="center" vertical="center"/>
    </xf>
    <xf numFmtId="0" fontId="25" fillId="0" borderId="34" xfId="22" applyFont="1" applyBorder="1" applyAlignment="1">
      <alignment horizontal="center" vertical="center" wrapText="1"/>
    </xf>
    <xf numFmtId="0" fontId="13" fillId="0" borderId="34" xfId="22" applyFont="1" applyFill="1" applyBorder="1" applyAlignment="1">
      <alignment horizontal="center" vertical="center" wrapText="1"/>
    </xf>
    <xf numFmtId="0" fontId="13" fillId="0" borderId="33" xfId="22" applyFont="1" applyBorder="1" applyAlignment="1">
      <alignment horizontal="center" vertical="center" wrapText="1"/>
    </xf>
    <xf numFmtId="3" fontId="25" fillId="0" borderId="34" xfId="22" applyNumberFormat="1" applyFont="1" applyBorder="1" applyAlignment="1">
      <alignment horizontal="center" vertical="center"/>
    </xf>
    <xf numFmtId="0" fontId="13" fillId="0" borderId="34" xfId="22" applyFont="1" applyBorder="1" applyAlignment="1">
      <alignment horizontal="center" vertical="center" wrapText="1"/>
    </xf>
    <xf numFmtId="3" fontId="13" fillId="0" borderId="34" xfId="22" applyNumberFormat="1" applyFont="1" applyBorder="1" applyAlignment="1">
      <alignment horizontal="center" vertical="center"/>
    </xf>
    <xf numFmtId="0" fontId="78" fillId="0" borderId="10" xfId="5" applyFont="1" applyFill="1" applyBorder="1" applyAlignment="1" applyProtection="1">
      <alignment horizontal="left" vertical="center"/>
    </xf>
    <xf numFmtId="0" fontId="81" fillId="0" borderId="10" xfId="26" applyFont="1" applyBorder="1" applyAlignment="1" applyProtection="1">
      <alignment vertical="center"/>
    </xf>
    <xf numFmtId="167" fontId="25" fillId="0" borderId="10" xfId="26" applyNumberFormat="1" applyFont="1" applyBorder="1" applyAlignment="1" applyProtection="1">
      <alignment vertical="center"/>
    </xf>
    <xf numFmtId="167" fontId="25" fillId="0" borderId="10" xfId="26" applyNumberFormat="1" applyFont="1" applyBorder="1" applyAlignment="1" applyProtection="1">
      <alignment vertical="center"/>
      <protection locked="0"/>
    </xf>
    <xf numFmtId="0" fontId="25" fillId="0" borderId="10" xfId="26" applyFont="1" applyBorder="1" applyAlignment="1" applyProtection="1">
      <alignment vertical="center"/>
      <protection locked="0"/>
    </xf>
    <xf numFmtId="0" fontId="13" fillId="0" borderId="43" xfId="26" applyFont="1" applyBorder="1" applyAlignment="1" applyProtection="1">
      <alignment vertical="center"/>
    </xf>
    <xf numFmtId="167" fontId="13" fillId="0" borderId="43" xfId="26" applyNumberFormat="1" applyFont="1" applyBorder="1" applyAlignment="1" applyProtection="1">
      <alignment vertical="center"/>
    </xf>
    <xf numFmtId="167" fontId="25" fillId="0" borderId="63" xfId="26" applyNumberFormat="1" applyFont="1" applyBorder="1" applyAlignment="1" applyProtection="1">
      <alignment vertical="center"/>
      <protection locked="0"/>
    </xf>
    <xf numFmtId="0" fontId="13" fillId="0" borderId="60" xfId="26" applyFont="1" applyBorder="1" applyAlignment="1" applyProtection="1">
      <alignment vertical="center"/>
    </xf>
    <xf numFmtId="167" fontId="13" fillId="0" borderId="60" xfId="26" applyNumberFormat="1" applyFont="1" applyBorder="1" applyAlignment="1" applyProtection="1">
      <alignment vertical="center"/>
    </xf>
    <xf numFmtId="167" fontId="25" fillId="0" borderId="42" xfId="26" applyNumberFormat="1" applyFont="1" applyBorder="1" applyAlignment="1" applyProtection="1">
      <alignment vertical="center"/>
    </xf>
    <xf numFmtId="167" fontId="13" fillId="0" borderId="44" xfId="26" applyNumberFormat="1" applyFont="1" applyBorder="1" applyAlignment="1" applyProtection="1">
      <alignment vertical="center"/>
    </xf>
    <xf numFmtId="167" fontId="13" fillId="0" borderId="61" xfId="26" applyNumberFormat="1" applyFont="1" applyBorder="1" applyAlignment="1" applyProtection="1">
      <alignment vertical="center"/>
    </xf>
    <xf numFmtId="0" fontId="13" fillId="0" borderId="26" xfId="8" applyFont="1" applyFill="1" applyBorder="1" applyAlignment="1">
      <alignment horizontal="center" vertical="center"/>
    </xf>
    <xf numFmtId="0" fontId="13" fillId="0" borderId="29" xfId="8" applyFont="1" applyFill="1" applyBorder="1" applyAlignment="1">
      <alignment horizontal="center" vertical="center"/>
    </xf>
    <xf numFmtId="0" fontId="25" fillId="0" borderId="28" xfId="8" applyFont="1" applyFill="1" applyBorder="1" applyAlignment="1">
      <alignment horizontal="left" vertical="center"/>
    </xf>
    <xf numFmtId="0" fontId="25" fillId="0" borderId="6" xfId="8" applyFont="1" applyFill="1" applyBorder="1"/>
    <xf numFmtId="0" fontId="13" fillId="0" borderId="30" xfId="8" applyFont="1" applyFill="1" applyBorder="1"/>
    <xf numFmtId="0" fontId="25" fillId="0" borderId="28" xfId="8" applyFont="1" applyBorder="1"/>
    <xf numFmtId="0" fontId="13" fillId="0" borderId="30" xfId="8" applyFont="1" applyFill="1" applyBorder="1" applyAlignment="1">
      <alignment horizontal="right"/>
    </xf>
    <xf numFmtId="3" fontId="78" fillId="0" borderId="10" xfId="0" applyNumberFormat="1" applyFont="1" applyFill="1" applyBorder="1" applyAlignment="1">
      <alignment horizontal="right" vertical="center"/>
    </xf>
    <xf numFmtId="166" fontId="25" fillId="0" borderId="27" xfId="9" applyNumberFormat="1" applyFont="1" applyFill="1" applyBorder="1" applyAlignment="1">
      <alignment horizontal="right" vertical="center" wrapText="1"/>
    </xf>
    <xf numFmtId="0" fontId="25" fillId="0" borderId="48" xfId="9" applyFont="1" applyFill="1" applyBorder="1" applyAlignment="1">
      <alignment horizontal="left" vertical="center" wrapText="1"/>
    </xf>
    <xf numFmtId="0" fontId="25" fillId="0" borderId="3" xfId="9" applyFont="1" applyFill="1" applyBorder="1" applyAlignment="1">
      <alignment horizontal="left" vertical="center" wrapText="1"/>
    </xf>
    <xf numFmtId="3" fontId="25" fillId="0" borderId="3" xfId="9" applyNumberFormat="1" applyFont="1" applyFill="1" applyBorder="1" applyAlignment="1">
      <alignment horizontal="right" vertical="center" wrapText="1"/>
    </xf>
    <xf numFmtId="3" fontId="25" fillId="0" borderId="3" xfId="9" applyNumberFormat="1" applyFont="1" applyFill="1" applyBorder="1" applyAlignment="1">
      <alignment horizontal="right" vertical="center"/>
    </xf>
    <xf numFmtId="0" fontId="25" fillId="0" borderId="49" xfId="9" applyFont="1" applyBorder="1" applyAlignment="1">
      <alignment horizontal="center" vertical="center" wrapText="1"/>
    </xf>
    <xf numFmtId="0" fontId="25" fillId="0" borderId="2" xfId="9" applyFont="1" applyBorder="1" applyAlignment="1">
      <alignment horizontal="center" vertical="center" wrapText="1"/>
    </xf>
    <xf numFmtId="3" fontId="25" fillId="0" borderId="48" xfId="9" applyNumberFormat="1" applyFont="1" applyFill="1" applyBorder="1" applyAlignment="1">
      <alignment horizontal="right" vertical="center" wrapText="1"/>
    </xf>
    <xf numFmtId="3" fontId="25" fillId="0" borderId="48" xfId="9" applyNumberFormat="1" applyFont="1" applyFill="1" applyBorder="1" applyAlignment="1">
      <alignment horizontal="right" vertical="center"/>
    </xf>
    <xf numFmtId="0" fontId="25" fillId="0" borderId="47" xfId="9" applyFont="1" applyBorder="1" applyAlignment="1">
      <alignment horizontal="center" vertical="center" wrapText="1"/>
    </xf>
    <xf numFmtId="0" fontId="25" fillId="2" borderId="5" xfId="9" applyFont="1" applyFill="1" applyBorder="1" applyAlignment="1">
      <alignment horizontal="center" vertical="center" wrapText="1"/>
    </xf>
    <xf numFmtId="0" fontId="25" fillId="0" borderId="0" xfId="8" applyFont="1" applyFill="1" applyAlignment="1">
      <alignment horizontal="center"/>
    </xf>
    <xf numFmtId="0" fontId="25" fillId="0" borderId="0" xfId="8" applyFont="1" applyFill="1" applyAlignment="1">
      <alignment horizontal="right"/>
    </xf>
    <xf numFmtId="0" fontId="25" fillId="0" borderId="0" xfId="8" applyFont="1"/>
    <xf numFmtId="0" fontId="25" fillId="0" borderId="0" xfId="8" applyFont="1" applyAlignment="1">
      <alignment horizontal="right"/>
    </xf>
    <xf numFmtId="10" fontId="7" fillId="0" borderId="30" xfId="22" applyNumberFormat="1" applyFont="1" applyBorder="1"/>
    <xf numFmtId="0" fontId="66" fillId="0" borderId="10" xfId="5" applyFont="1" applyBorder="1" applyAlignment="1">
      <alignment wrapText="1"/>
    </xf>
    <xf numFmtId="0" fontId="13" fillId="0" borderId="51" xfId="9" applyFont="1" applyFill="1" applyBorder="1" applyAlignment="1">
      <alignment horizontal="center" vertical="center" wrapText="1"/>
    </xf>
    <xf numFmtId="0" fontId="13" fillId="6" borderId="5" xfId="9" applyFont="1" applyFill="1" applyBorder="1" applyAlignment="1">
      <alignment horizontal="center" vertical="center" wrapText="1"/>
    </xf>
    <xf numFmtId="0" fontId="13" fillId="0" borderId="5" xfId="9" applyFont="1" applyFill="1" applyBorder="1" applyAlignment="1">
      <alignment horizontal="center" vertical="center" wrapText="1"/>
    </xf>
    <xf numFmtId="0" fontId="13" fillId="0" borderId="1" xfId="9" applyFont="1" applyFill="1" applyBorder="1" applyAlignment="1">
      <alignment horizontal="center" vertical="center" wrapText="1"/>
    </xf>
    <xf numFmtId="0" fontId="13" fillId="0" borderId="1" xfId="9" applyFont="1" applyBorder="1" applyAlignment="1">
      <alignment horizontal="center" vertical="center" wrapText="1"/>
    </xf>
    <xf numFmtId="0" fontId="25" fillId="0" borderId="0" xfId="5" applyFont="1"/>
    <xf numFmtId="3" fontId="25" fillId="0" borderId="0" xfId="5" applyNumberFormat="1" applyFont="1"/>
    <xf numFmtId="0" fontId="25" fillId="0" borderId="51" xfId="9" applyFont="1" applyBorder="1" applyAlignment="1">
      <alignment horizontal="center" vertical="center" wrapText="1"/>
    </xf>
    <xf numFmtId="0" fontId="13" fillId="0" borderId="33" xfId="9" applyFont="1" applyBorder="1" applyAlignment="1">
      <alignment horizontal="center" vertical="center" wrapText="1"/>
    </xf>
    <xf numFmtId="0" fontId="25" fillId="0" borderId="66" xfId="22" applyFont="1" applyBorder="1" applyAlignment="1">
      <alignment horizontal="center" vertical="top" wrapText="1"/>
    </xf>
    <xf numFmtId="0" fontId="59" fillId="0" borderId="46" xfId="0" applyFont="1" applyBorder="1" applyAlignment="1">
      <alignment horizontal="center" vertical="top" wrapText="1"/>
    </xf>
    <xf numFmtId="0" fontId="59" fillId="0" borderId="67" xfId="0" applyFont="1" applyBorder="1" applyAlignment="1">
      <alignment horizontal="center" vertical="top" wrapText="1"/>
    </xf>
    <xf numFmtId="0" fontId="27" fillId="0" borderId="0" xfId="22" applyFont="1" applyAlignment="1">
      <alignment horizontal="center" vertical="center" wrapText="1"/>
    </xf>
    <xf numFmtId="0" fontId="27" fillId="0" borderId="0" xfId="22" applyFont="1" applyBorder="1" applyAlignment="1">
      <alignment horizontal="center" vertical="center" wrapText="1"/>
    </xf>
    <xf numFmtId="0" fontId="25" fillId="0" borderId="28" xfId="22" applyFont="1" applyBorder="1" applyAlignment="1">
      <alignment horizontal="center" vertical="top" wrapText="1"/>
    </xf>
    <xf numFmtId="0" fontId="25" fillId="0" borderId="65" xfId="22" applyFont="1" applyBorder="1" applyAlignment="1">
      <alignment horizontal="center" vertical="top" wrapText="1"/>
    </xf>
    <xf numFmtId="0" fontId="25" fillId="0" borderId="2" xfId="22" applyFont="1" applyBorder="1" applyAlignment="1">
      <alignment horizontal="center" vertical="top" wrapText="1"/>
    </xf>
    <xf numFmtId="0" fontId="59" fillId="0" borderId="2" xfId="0" applyFont="1" applyBorder="1" applyAlignment="1">
      <alignment horizontal="center" vertical="top" wrapText="1"/>
    </xf>
    <xf numFmtId="0" fontId="59" fillId="0" borderId="49" xfId="0" applyFont="1" applyBorder="1" applyAlignment="1">
      <alignment horizontal="center" vertical="top" wrapText="1"/>
    </xf>
    <xf numFmtId="0" fontId="59" fillId="0" borderId="2" xfId="0" applyFont="1" applyBorder="1" applyAlignment="1"/>
    <xf numFmtId="0" fontId="59" fillId="0" borderId="68" xfId="0" applyFont="1" applyBorder="1" applyAlignment="1"/>
    <xf numFmtId="0" fontId="26" fillId="0" borderId="0" xfId="9" applyFont="1" applyBorder="1" applyAlignment="1">
      <alignment horizontal="center"/>
    </xf>
    <xf numFmtId="0" fontId="13" fillId="2" borderId="73" xfId="9" applyFont="1" applyFill="1" applyBorder="1" applyAlignment="1">
      <alignment horizontal="center" vertical="center" wrapText="1"/>
    </xf>
    <xf numFmtId="0" fontId="11" fillId="2" borderId="73" xfId="9" applyFont="1" applyFill="1" applyBorder="1" applyAlignment="1">
      <alignment horizontal="center" vertical="center" wrapText="1"/>
    </xf>
    <xf numFmtId="0" fontId="19" fillId="2" borderId="73" xfId="9" applyFont="1" applyFill="1" applyBorder="1" applyAlignment="1">
      <alignment horizontal="center" vertical="center" wrapText="1"/>
    </xf>
    <xf numFmtId="0" fontId="23" fillId="0" borderId="73" xfId="9" applyFont="1" applyBorder="1" applyAlignment="1">
      <alignment horizontal="center" vertical="center" wrapText="1"/>
    </xf>
    <xf numFmtId="0" fontId="23" fillId="0" borderId="74" xfId="9" applyFont="1" applyBorder="1" applyAlignment="1">
      <alignment horizontal="center" vertical="center" wrapText="1"/>
    </xf>
    <xf numFmtId="0" fontId="13" fillId="2" borderId="75" xfId="9" applyFont="1" applyFill="1" applyBorder="1" applyAlignment="1">
      <alignment horizontal="center" vertical="center" wrapText="1"/>
    </xf>
    <xf numFmtId="0" fontId="13" fillId="2" borderId="76" xfId="9" applyFont="1" applyFill="1" applyBorder="1" applyAlignment="1">
      <alignment horizontal="center" vertical="center" wrapText="1"/>
    </xf>
    <xf numFmtId="0" fontId="19" fillId="0" borderId="0" xfId="9" applyFont="1" applyFill="1" applyBorder="1" applyAlignment="1">
      <alignment horizontal="center" vertical="center" wrapText="1"/>
    </xf>
    <xf numFmtId="0" fontId="23" fillId="0" borderId="0" xfId="9" applyFont="1" applyFill="1" applyBorder="1" applyAlignment="1">
      <alignment horizontal="center" vertical="center" wrapText="1"/>
    </xf>
    <xf numFmtId="0" fontId="15" fillId="0" borderId="0" xfId="9" applyFont="1" applyBorder="1" applyAlignment="1">
      <alignment horizontal="center"/>
    </xf>
    <xf numFmtId="0" fontId="6" fillId="0" borderId="0" xfId="9" applyBorder="1" applyAlignment="1">
      <alignment horizontal="center"/>
    </xf>
    <xf numFmtId="0" fontId="26" fillId="0" borderId="0" xfId="9" applyFont="1" applyBorder="1" applyAlignment="1">
      <alignment vertical="center" wrapText="1"/>
    </xf>
    <xf numFmtId="0" fontId="25" fillId="0" borderId="0" xfId="9" applyFont="1" applyBorder="1" applyAlignment="1">
      <alignment horizontal="center"/>
    </xf>
    <xf numFmtId="0" fontId="11" fillId="0" borderId="0" xfId="9" applyFont="1" applyBorder="1" applyAlignment="1">
      <alignment horizontal="center"/>
    </xf>
    <xf numFmtId="0" fontId="23" fillId="0" borderId="0" xfId="9" applyFont="1" applyBorder="1" applyAlignment="1">
      <alignment horizontal="center"/>
    </xf>
    <xf numFmtId="0" fontId="13" fillId="2" borderId="69" xfId="9" applyFont="1" applyFill="1" applyBorder="1" applyAlignment="1">
      <alignment horizontal="center" vertical="center" wrapText="1"/>
    </xf>
    <xf numFmtId="0" fontId="13" fillId="2" borderId="70" xfId="9" applyFont="1" applyFill="1" applyBorder="1" applyAlignment="1">
      <alignment horizontal="center" vertical="center" wrapText="1"/>
    </xf>
    <xf numFmtId="0" fontId="19" fillId="2" borderId="69" xfId="9" applyFont="1" applyFill="1" applyBorder="1" applyAlignment="1">
      <alignment horizontal="center" vertical="center" wrapText="1"/>
    </xf>
    <xf numFmtId="0" fontId="23" fillId="2" borderId="71" xfId="9" applyFont="1" applyFill="1" applyBorder="1" applyAlignment="1">
      <alignment horizontal="center" vertical="center" wrapText="1"/>
    </xf>
    <xf numFmtId="0" fontId="23" fillId="2" borderId="70" xfId="9" applyFont="1" applyFill="1" applyBorder="1" applyAlignment="1">
      <alignment horizontal="center" vertical="center" wrapText="1"/>
    </xf>
    <xf numFmtId="0" fontId="19" fillId="2" borderId="70" xfId="9" applyFont="1" applyFill="1" applyBorder="1" applyAlignment="1">
      <alignment horizontal="center" vertical="center" wrapText="1"/>
    </xf>
    <xf numFmtId="0" fontId="23" fillId="2" borderId="72" xfId="9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vertical="center"/>
    </xf>
    <xf numFmtId="165" fontId="48" fillId="0" borderId="0" xfId="5" applyNumberFormat="1" applyFont="1" applyFill="1" applyBorder="1" applyAlignment="1">
      <alignment horizontal="center" vertical="center"/>
    </xf>
    <xf numFmtId="3" fontId="5" fillId="0" borderId="0" xfId="5" applyNumberFormat="1" applyFont="1" applyFill="1" applyBorder="1" applyAlignment="1">
      <alignment horizontal="right" vertical="center"/>
    </xf>
    <xf numFmtId="0" fontId="25" fillId="0" borderId="0" xfId="9" applyFont="1" applyAlignment="1">
      <alignment horizontal="center"/>
    </xf>
    <xf numFmtId="0" fontId="69" fillId="2" borderId="1" xfId="9" applyFont="1" applyFill="1" applyBorder="1" applyAlignment="1">
      <alignment horizontal="center" vertical="center" wrapText="1"/>
    </xf>
    <xf numFmtId="0" fontId="21" fillId="2" borderId="1" xfId="9" applyFont="1" applyFill="1" applyBorder="1" applyAlignment="1">
      <alignment horizontal="center" vertical="center" wrapText="1"/>
    </xf>
    <xf numFmtId="0" fontId="21" fillId="2" borderId="33" xfId="9" applyFont="1" applyFill="1" applyBorder="1" applyAlignment="1">
      <alignment horizontal="center" vertical="center" wrapText="1"/>
    </xf>
    <xf numFmtId="0" fontId="70" fillId="6" borderId="1" xfId="9" applyFont="1" applyFill="1" applyBorder="1" applyAlignment="1">
      <alignment horizontal="center" vertical="center" wrapText="1"/>
    </xf>
    <xf numFmtId="0" fontId="44" fillId="6" borderId="1" xfId="9" applyFont="1" applyFill="1" applyBorder="1" applyAlignment="1">
      <alignment horizontal="center" vertical="center" wrapText="1"/>
    </xf>
    <xf numFmtId="0" fontId="44" fillId="6" borderId="33" xfId="9" applyFont="1" applyFill="1" applyBorder="1" applyAlignment="1">
      <alignment horizontal="center" vertical="center" wrapText="1"/>
    </xf>
    <xf numFmtId="0" fontId="47" fillId="0" borderId="1" xfId="9" applyFont="1" applyBorder="1" applyAlignment="1">
      <alignment horizontal="center" vertical="center" wrapText="1"/>
    </xf>
    <xf numFmtId="0" fontId="43" fillId="0" borderId="1" xfId="9" applyFont="1" applyBorder="1" applyAlignment="1">
      <alignment horizontal="center" vertical="center" wrapText="1"/>
    </xf>
    <xf numFmtId="0" fontId="43" fillId="0" borderId="33" xfId="9" applyFont="1" applyBorder="1" applyAlignment="1">
      <alignment horizontal="center" vertical="center" wrapText="1"/>
    </xf>
    <xf numFmtId="0" fontId="15" fillId="0" borderId="0" xfId="9" applyFont="1" applyAlignment="1">
      <alignment horizontal="center"/>
    </xf>
    <xf numFmtId="0" fontId="13" fillId="2" borderId="1" xfId="9" applyFont="1" applyFill="1" applyBorder="1" applyAlignment="1">
      <alignment horizontal="center" vertical="center" wrapText="1"/>
    </xf>
    <xf numFmtId="0" fontId="20" fillId="2" borderId="1" xfId="9" applyFont="1" applyFill="1" applyBorder="1" applyAlignment="1">
      <alignment horizontal="center" vertical="center" wrapText="1"/>
    </xf>
    <xf numFmtId="0" fontId="20" fillId="2" borderId="33" xfId="9" applyFont="1" applyFill="1" applyBorder="1" applyAlignment="1">
      <alignment horizontal="center" vertical="center" wrapText="1"/>
    </xf>
    <xf numFmtId="0" fontId="14" fillId="2" borderId="27" xfId="8" applyFont="1" applyFill="1" applyBorder="1" applyAlignment="1">
      <alignment horizontal="center" vertical="center" wrapText="1"/>
    </xf>
    <xf numFmtId="0" fontId="14" fillId="2" borderId="10" xfId="8" applyFont="1" applyFill="1" applyBorder="1" applyAlignment="1">
      <alignment horizontal="center" vertical="center" wrapText="1"/>
    </xf>
    <xf numFmtId="0" fontId="14" fillId="2" borderId="29" xfId="8" applyFont="1" applyFill="1" applyBorder="1" applyAlignment="1">
      <alignment horizontal="center" vertical="center" wrapText="1"/>
    </xf>
    <xf numFmtId="0" fontId="6" fillId="0" borderId="6" xfId="8" applyBorder="1" applyAlignment="1">
      <alignment horizontal="center" vertical="center" wrapText="1"/>
    </xf>
    <xf numFmtId="0" fontId="6" fillId="0" borderId="0" xfId="8" applyFont="1" applyAlignment="1">
      <alignment horizontal="center" vertical="center" wrapText="1"/>
    </xf>
    <xf numFmtId="0" fontId="6" fillId="0" borderId="0" xfId="8" applyAlignment="1">
      <alignment horizontal="center" vertical="center" wrapText="1"/>
    </xf>
    <xf numFmtId="0" fontId="25" fillId="0" borderId="51" xfId="8" applyFont="1" applyBorder="1" applyAlignment="1">
      <alignment horizontal="right"/>
    </xf>
    <xf numFmtId="0" fontId="11" fillId="0" borderId="51" xfId="8" applyFont="1" applyBorder="1" applyAlignment="1">
      <alignment horizontal="right"/>
    </xf>
    <xf numFmtId="0" fontId="6" fillId="0" borderId="51" xfId="8" applyFont="1" applyBorder="1" applyAlignment="1">
      <alignment horizontal="right"/>
    </xf>
    <xf numFmtId="0" fontId="13" fillId="2" borderId="26" xfId="8" applyFont="1" applyFill="1" applyBorder="1" applyAlignment="1">
      <alignment horizontal="center" vertical="center" wrapText="1"/>
    </xf>
    <xf numFmtId="0" fontId="11" fillId="0" borderId="28" xfId="8" applyFont="1" applyBorder="1" applyAlignment="1">
      <alignment horizontal="center" vertical="center" wrapText="1"/>
    </xf>
    <xf numFmtId="0" fontId="13" fillId="2" borderId="27" xfId="8" applyFont="1" applyFill="1" applyBorder="1" applyAlignment="1">
      <alignment horizontal="center" vertical="top" wrapText="1"/>
    </xf>
    <xf numFmtId="0" fontId="13" fillId="2" borderId="10" xfId="8" applyFont="1" applyFill="1" applyBorder="1" applyAlignment="1">
      <alignment horizontal="center" vertical="top" wrapText="1"/>
    </xf>
    <xf numFmtId="0" fontId="13" fillId="2" borderId="27" xfId="8" applyFont="1" applyFill="1" applyBorder="1" applyAlignment="1">
      <alignment horizontal="center" vertical="center" wrapText="1"/>
    </xf>
    <xf numFmtId="0" fontId="11" fillId="0" borderId="10" xfId="8" applyFont="1" applyBorder="1" applyAlignment="1">
      <alignment horizontal="center" vertical="center" wrapText="1"/>
    </xf>
    <xf numFmtId="167" fontId="25" fillId="0" borderId="0" xfId="17" applyNumberFormat="1" applyFont="1" applyAlignment="1">
      <alignment horizontal="center" vertical="center" wrapText="1"/>
    </xf>
    <xf numFmtId="0" fontId="6" fillId="0" borderId="0" xfId="22" applyFont="1" applyAlignment="1">
      <alignment horizontal="center" vertical="center" wrapText="1"/>
    </xf>
    <xf numFmtId="167" fontId="13" fillId="0" borderId="26" xfId="17" applyNumberFormat="1" applyFont="1" applyBorder="1" applyAlignment="1">
      <alignment horizontal="center" vertical="center" wrapText="1"/>
    </xf>
    <xf numFmtId="167" fontId="13" fillId="0" borderId="27" xfId="17" applyNumberFormat="1" applyFont="1" applyBorder="1" applyAlignment="1">
      <alignment horizontal="center" vertical="center" wrapText="1"/>
    </xf>
    <xf numFmtId="167" fontId="13" fillId="0" borderId="29" xfId="17" applyNumberFormat="1" applyFont="1" applyBorder="1" applyAlignment="1">
      <alignment horizontal="center" vertical="center" wrapText="1"/>
    </xf>
    <xf numFmtId="167" fontId="13" fillId="0" borderId="26" xfId="18" applyNumberFormat="1" applyFont="1" applyBorder="1" applyAlignment="1">
      <alignment horizontal="center" vertical="center" wrapText="1"/>
    </xf>
    <xf numFmtId="167" fontId="13" fillId="0" borderId="27" xfId="18" applyNumberFormat="1" applyFont="1" applyBorder="1" applyAlignment="1">
      <alignment horizontal="center" vertical="center" wrapText="1"/>
    </xf>
    <xf numFmtId="167" fontId="13" fillId="0" borderId="29" xfId="18" applyNumberFormat="1" applyFont="1" applyBorder="1" applyAlignment="1">
      <alignment horizontal="center" vertical="center" wrapText="1"/>
    </xf>
    <xf numFmtId="0" fontId="34" fillId="0" borderId="0" xfId="2" applyFont="1" applyAlignment="1">
      <alignment horizontal="center" vertical="center" wrapText="1"/>
    </xf>
    <xf numFmtId="0" fontId="34" fillId="0" borderId="28" xfId="2" applyFont="1" applyBorder="1" applyAlignment="1">
      <alignment horizontal="left"/>
    </xf>
    <xf numFmtId="0" fontId="34" fillId="0" borderId="10" xfId="2" applyFont="1" applyBorder="1" applyAlignment="1">
      <alignment horizontal="left"/>
    </xf>
    <xf numFmtId="0" fontId="34" fillId="0" borderId="31" xfId="2" applyFont="1" applyBorder="1" applyAlignment="1">
      <alignment horizontal="left"/>
    </xf>
    <xf numFmtId="0" fontId="34" fillId="0" borderId="32" xfId="2" applyFont="1" applyBorder="1" applyAlignment="1">
      <alignment horizontal="left"/>
    </xf>
    <xf numFmtId="0" fontId="34" fillId="5" borderId="26" xfId="2" applyFont="1" applyFill="1" applyBorder="1" applyAlignment="1">
      <alignment horizontal="center"/>
    </xf>
    <xf numFmtId="0" fontId="34" fillId="5" borderId="27" xfId="2" applyFont="1" applyFill="1" applyBorder="1" applyAlignment="1">
      <alignment horizontal="center"/>
    </xf>
    <xf numFmtId="0" fontId="34" fillId="0" borderId="28" xfId="2" applyFont="1" applyBorder="1" applyAlignment="1">
      <alignment horizontal="left" vertical="center"/>
    </xf>
    <xf numFmtId="0" fontId="34" fillId="0" borderId="10" xfId="2" applyFont="1" applyBorder="1" applyAlignment="1">
      <alignment horizontal="left" vertical="center"/>
    </xf>
    <xf numFmtId="0" fontId="75" fillId="8" borderId="10" xfId="27" applyFont="1" applyFill="1" applyBorder="1" applyAlignment="1">
      <alignment horizontal="center" vertical="center"/>
    </xf>
    <xf numFmtId="0" fontId="53" fillId="8" borderId="10" xfId="27" applyFont="1" applyFill="1" applyBorder="1" applyAlignment="1">
      <alignment horizontal="center" vertical="center"/>
    </xf>
    <xf numFmtId="0" fontId="66" fillId="0" borderId="11" xfId="27" applyFont="1" applyBorder="1" applyAlignment="1">
      <alignment horizontal="left" vertical="top" wrapText="1"/>
    </xf>
    <xf numFmtId="0" fontId="66" fillId="0" borderId="9" xfId="27" applyFont="1" applyBorder="1" applyAlignment="1">
      <alignment horizontal="left" vertical="top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51" fillId="0" borderId="0" xfId="27" applyFont="1" applyAlignment="1">
      <alignment horizontal="center" wrapText="1"/>
    </xf>
    <xf numFmtId="0" fontId="0" fillId="0" borderId="0" xfId="0" applyAlignment="1">
      <alignment horizontal="center" wrapText="1"/>
    </xf>
    <xf numFmtId="3" fontId="13" fillId="0" borderId="77" xfId="23" applyNumberFormat="1" applyFont="1" applyBorder="1" applyAlignment="1">
      <alignment horizontal="right"/>
    </xf>
    <xf numFmtId="3" fontId="13" fillId="0" borderId="16" xfId="23" applyNumberFormat="1" applyFont="1" applyBorder="1" applyAlignment="1">
      <alignment horizontal="right"/>
    </xf>
    <xf numFmtId="167" fontId="35" fillId="0" borderId="0" xfId="19" applyNumberFormat="1" applyFont="1" applyAlignment="1">
      <alignment horizontal="center" vertical="center" wrapText="1"/>
    </xf>
    <xf numFmtId="0" fontId="15" fillId="0" borderId="0" xfId="23" applyFont="1" applyAlignment="1">
      <alignment horizontal="center"/>
    </xf>
    <xf numFmtId="0" fontId="41" fillId="0" borderId="0" xfId="21" applyFont="1" applyAlignment="1">
      <alignment horizontal="center" vertical="center" wrapText="1"/>
    </xf>
    <xf numFmtId="0" fontId="24" fillId="0" borderId="0" xfId="21" applyAlignment="1">
      <alignment horizontal="center" vertical="center" wrapText="1"/>
    </xf>
    <xf numFmtId="0" fontId="68" fillId="2" borderId="7" xfId="23" applyFont="1" applyFill="1" applyBorder="1" applyAlignment="1">
      <alignment horizontal="center" vertical="center"/>
    </xf>
    <xf numFmtId="0" fontId="68" fillId="2" borderId="8" xfId="23" applyFont="1" applyFill="1" applyBorder="1" applyAlignment="1">
      <alignment horizontal="center" vertical="center"/>
    </xf>
    <xf numFmtId="0" fontId="68" fillId="2" borderId="73" xfId="23" applyFont="1" applyFill="1" applyBorder="1" applyAlignment="1">
      <alignment horizontal="center" vertical="center"/>
    </xf>
    <xf numFmtId="0" fontId="68" fillId="2" borderId="10" xfId="23" applyFont="1" applyFill="1" applyBorder="1" applyAlignment="1">
      <alignment horizontal="center" vertical="center"/>
    </xf>
    <xf numFmtId="0" fontId="7" fillId="2" borderId="73" xfId="23" applyFont="1" applyFill="1" applyBorder="1" applyAlignment="1">
      <alignment horizontal="center" vertical="center"/>
    </xf>
    <xf numFmtId="0" fontId="7" fillId="2" borderId="74" xfId="23" applyFont="1" applyFill="1" applyBorder="1" applyAlignment="1">
      <alignment horizontal="center" vertical="center"/>
    </xf>
    <xf numFmtId="0" fontId="7" fillId="2" borderId="10" xfId="23" applyFont="1" applyFill="1" applyBorder="1" applyAlignment="1">
      <alignment horizontal="center" vertical="center"/>
    </xf>
    <xf numFmtId="0" fontId="7" fillId="2" borderId="12" xfId="23" applyFont="1" applyFill="1" applyBorder="1" applyAlignment="1">
      <alignment horizontal="center" vertical="center"/>
    </xf>
    <xf numFmtId="0" fontId="41" fillId="0" borderId="0" xfId="26" applyFont="1" applyBorder="1" applyAlignment="1" applyProtection="1">
      <alignment horizontal="center" vertical="center" wrapText="1"/>
    </xf>
    <xf numFmtId="167" fontId="32" fillId="0" borderId="26" xfId="20" applyNumberFormat="1" applyFont="1" applyBorder="1" applyAlignment="1">
      <alignment horizontal="center" vertical="center" wrapText="1"/>
    </xf>
    <xf numFmtId="0" fontId="59" fillId="0" borderId="31" xfId="0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167" fontId="41" fillId="0" borderId="0" xfId="20" applyNumberFormat="1" applyFont="1" applyAlignment="1">
      <alignment horizontal="left" vertical="center" wrapText="1"/>
    </xf>
    <xf numFmtId="167" fontId="24" fillId="0" borderId="0" xfId="20" applyNumberFormat="1" applyAlignment="1">
      <alignment horizontal="left" vertical="center" wrapText="1"/>
    </xf>
    <xf numFmtId="167" fontId="41" fillId="0" borderId="0" xfId="20" applyNumberFormat="1" applyFont="1" applyBorder="1" applyAlignment="1">
      <alignment horizontal="left" vertical="center" wrapText="1"/>
    </xf>
    <xf numFmtId="167" fontId="24" fillId="0" borderId="0" xfId="20" applyNumberFormat="1" applyBorder="1" applyAlignment="1">
      <alignment horizontal="left" vertical="center" wrapText="1"/>
    </xf>
    <xf numFmtId="0" fontId="15" fillId="0" borderId="0" xfId="8" applyFont="1" applyAlignment="1">
      <alignment horizontal="center" vertical="center" wrapText="1"/>
    </xf>
    <xf numFmtId="0" fontId="24" fillId="0" borderId="0" xfId="26" applyFont="1" applyBorder="1" applyAlignment="1" applyProtection="1">
      <alignment horizontal="center" vertical="center" wrapText="1"/>
    </xf>
    <xf numFmtId="0" fontId="24" fillId="0" borderId="0" xfId="21" applyFont="1" applyAlignment="1">
      <alignment horizontal="center" vertical="center" wrapText="1"/>
    </xf>
    <xf numFmtId="0" fontId="15" fillId="0" borderId="0" xfId="22" applyFont="1" applyAlignment="1">
      <alignment horizontal="center"/>
    </xf>
    <xf numFmtId="0" fontId="10" fillId="0" borderId="0" xfId="22" applyAlignment="1">
      <alignment horizontal="center" vertical="center" wrapText="1"/>
    </xf>
    <xf numFmtId="0" fontId="68" fillId="0" borderId="28" xfId="22" applyFont="1" applyBorder="1" applyAlignment="1">
      <alignment wrapText="1"/>
    </xf>
    <xf numFmtId="0" fontId="68" fillId="0" borderId="10" xfId="22" applyFont="1" applyBorder="1" applyAlignment="1">
      <alignment wrapText="1"/>
    </xf>
    <xf numFmtId="0" fontId="11" fillId="0" borderId="28" xfId="22" applyFont="1" applyBorder="1" applyAlignment="1"/>
    <xf numFmtId="0" fontId="11" fillId="0" borderId="10" xfId="22" applyFont="1" applyBorder="1" applyAlignment="1"/>
    <xf numFmtId="0" fontId="68" fillId="0" borderId="28" xfId="22" applyFont="1" applyBorder="1" applyAlignment="1"/>
    <xf numFmtId="0" fontId="68" fillId="0" borderId="10" xfId="22" applyFont="1" applyBorder="1" applyAlignment="1"/>
    <xf numFmtId="0" fontId="68" fillId="0" borderId="26" xfId="22" applyFont="1" applyBorder="1" applyAlignment="1">
      <alignment horizontal="center" vertical="center" wrapText="1"/>
    </xf>
    <xf numFmtId="0" fontId="68" fillId="0" borderId="27" xfId="22" applyFont="1" applyBorder="1" applyAlignment="1">
      <alignment horizontal="center" vertical="center" wrapText="1"/>
    </xf>
    <xf numFmtId="0" fontId="11" fillId="0" borderId="28" xfId="22" applyFont="1" applyBorder="1" applyAlignment="1">
      <alignment wrapText="1"/>
    </xf>
    <xf numFmtId="0" fontId="11" fillId="0" borderId="10" xfId="22" applyFont="1" applyBorder="1" applyAlignment="1">
      <alignment wrapText="1"/>
    </xf>
    <xf numFmtId="0" fontId="13" fillId="0" borderId="10" xfId="5" applyFont="1" applyFill="1" applyBorder="1" applyAlignment="1" applyProtection="1">
      <alignment horizontal="left" vertical="center"/>
    </xf>
    <xf numFmtId="0" fontId="34" fillId="0" borderId="10" xfId="5" applyFont="1" applyFill="1" applyBorder="1" applyAlignment="1" applyProtection="1">
      <alignment horizontal="left" vertical="center"/>
    </xf>
    <xf numFmtId="0" fontId="13" fillId="0" borderId="11" xfId="5" applyFont="1" applyFill="1" applyBorder="1" applyAlignment="1" applyProtection="1">
      <alignment horizontal="left" vertical="center"/>
    </xf>
    <xf numFmtId="0" fontId="25" fillId="0" borderId="9" xfId="3" applyFont="1" applyBorder="1" applyAlignment="1">
      <alignment horizontal="left" vertical="center"/>
    </xf>
    <xf numFmtId="0" fontId="8" fillId="0" borderId="10" xfId="5" applyFont="1" applyFill="1" applyBorder="1" applyAlignment="1">
      <alignment horizontal="left" vertical="center"/>
    </xf>
    <xf numFmtId="0" fontId="48" fillId="0" borderId="10" xfId="5" applyFont="1" applyFill="1" applyBorder="1" applyAlignment="1">
      <alignment horizontal="left" vertical="center" wrapText="1"/>
    </xf>
    <xf numFmtId="0" fontId="8" fillId="0" borderId="10" xfId="5" applyFont="1" applyFill="1" applyBorder="1" applyAlignment="1">
      <alignment horizontal="left" vertical="center" wrapText="1"/>
    </xf>
    <xf numFmtId="0" fontId="8" fillId="0" borderId="11" xfId="5" applyFont="1" applyFill="1" applyBorder="1" applyAlignment="1">
      <alignment horizontal="left" vertical="center" wrapText="1"/>
    </xf>
    <xf numFmtId="0" fontId="8" fillId="0" borderId="78" xfId="5" applyFont="1" applyFill="1" applyBorder="1" applyAlignment="1">
      <alignment horizontal="left" vertical="center" wrapText="1"/>
    </xf>
    <xf numFmtId="0" fontId="8" fillId="0" borderId="9" xfId="5" applyFont="1" applyFill="1" applyBorder="1" applyAlignment="1">
      <alignment horizontal="left" vertical="center" wrapText="1"/>
    </xf>
    <xf numFmtId="0" fontId="11" fillId="0" borderId="0" xfId="5" applyFont="1" applyBorder="1" applyAlignment="1">
      <alignment horizontal="right"/>
    </xf>
    <xf numFmtId="0" fontId="6" fillId="0" borderId="0" xfId="5" applyFont="1" applyBorder="1" applyAlignment="1">
      <alignment horizontal="right"/>
    </xf>
    <xf numFmtId="0" fontId="8" fillId="2" borderId="10" xfId="5" applyFont="1" applyFill="1" applyBorder="1" applyAlignment="1">
      <alignment horizontal="center" vertical="center"/>
    </xf>
    <xf numFmtId="0" fontId="68" fillId="2" borderId="10" xfId="5" applyFont="1" applyFill="1" applyBorder="1" applyAlignment="1">
      <alignment horizontal="center" vertical="center"/>
    </xf>
    <xf numFmtId="0" fontId="7" fillId="2" borderId="10" xfId="5" applyFont="1" applyFill="1" applyBorder="1" applyAlignment="1">
      <alignment horizontal="center" vertical="center"/>
    </xf>
    <xf numFmtId="0" fontId="8" fillId="0" borderId="10" xfId="5" applyFont="1" applyFill="1" applyBorder="1" applyAlignment="1">
      <alignment vertical="center" wrapText="1"/>
    </xf>
    <xf numFmtId="0" fontId="48" fillId="3" borderId="10" xfId="5" applyFont="1" applyFill="1" applyBorder="1" applyAlignment="1">
      <alignment horizontal="left" vertical="center" wrapText="1"/>
    </xf>
    <xf numFmtId="0" fontId="69" fillId="6" borderId="1" xfId="9" applyFont="1" applyFill="1" applyBorder="1" applyAlignment="1">
      <alignment horizontal="center" vertical="center" wrapText="1"/>
    </xf>
    <xf numFmtId="0" fontId="25" fillId="0" borderId="1" xfId="9" applyFont="1" applyBorder="1" applyAlignment="1">
      <alignment horizontal="center" vertical="center" wrapText="1"/>
    </xf>
    <xf numFmtId="0" fontId="25" fillId="0" borderId="33" xfId="9" applyFont="1" applyBorder="1" applyAlignment="1">
      <alignment horizontal="center" vertical="center" wrapText="1"/>
    </xf>
    <xf numFmtId="0" fontId="66" fillId="0" borderId="0" xfId="28" applyFont="1" applyAlignment="1">
      <alignment horizontal="center"/>
    </xf>
    <xf numFmtId="0" fontId="25" fillId="0" borderId="0" xfId="0" applyFont="1" applyAlignment="1">
      <alignment horizontal="center"/>
    </xf>
    <xf numFmtId="0" fontId="67" fillId="0" borderId="0" xfId="9" applyFont="1" applyAlignment="1">
      <alignment horizontal="center" vertical="center" wrapText="1"/>
    </xf>
    <xf numFmtId="0" fontId="68" fillId="0" borderId="0" xfId="9" applyFont="1" applyAlignment="1">
      <alignment horizontal="center" vertical="center" wrapText="1"/>
    </xf>
    <xf numFmtId="0" fontId="68" fillId="0" borderId="0" xfId="8" applyFont="1" applyFill="1" applyAlignment="1">
      <alignment horizontal="center" vertical="center" wrapText="1"/>
    </xf>
    <xf numFmtId="0" fontId="68" fillId="0" borderId="0" xfId="8" applyFont="1" applyAlignment="1">
      <alignment wrapText="1"/>
    </xf>
  </cellXfs>
  <cellStyles count="29">
    <cellStyle name="Normál" xfId="0" builtinId="0"/>
    <cellStyle name="Normál 10" xfId="1" xr:uid="{00000000-0005-0000-0000-000001000000}"/>
    <cellStyle name="Normál 11" xfId="27" xr:uid="{00000000-0005-0000-0000-000002000000}"/>
    <cellStyle name="Normál 15" xfId="2" xr:uid="{00000000-0005-0000-0000-000003000000}"/>
    <cellStyle name="Normál 16" xfId="3" xr:uid="{00000000-0005-0000-0000-000004000000}"/>
    <cellStyle name="Normál 2" xfId="4" xr:uid="{00000000-0005-0000-0000-000005000000}"/>
    <cellStyle name="Normál 2 2" xfId="5" xr:uid="{00000000-0005-0000-0000-000006000000}"/>
    <cellStyle name="Normál 2 2 2" xfId="6" xr:uid="{00000000-0005-0000-0000-000007000000}"/>
    <cellStyle name="Normál 2 3" xfId="7" xr:uid="{00000000-0005-0000-0000-000008000000}"/>
    <cellStyle name="Normál 2_2013. mellékletek-1" xfId="8" xr:uid="{00000000-0005-0000-0000-000009000000}"/>
    <cellStyle name="Normál 3" xfId="9" xr:uid="{00000000-0005-0000-0000-00000A000000}"/>
    <cellStyle name="Normál 4" xfId="10" xr:uid="{00000000-0005-0000-0000-00000B000000}"/>
    <cellStyle name="Normál 5" xfId="11" xr:uid="{00000000-0005-0000-0000-00000C000000}"/>
    <cellStyle name="Normál 5 2" xfId="28" xr:uid="{4FF28D78-AD9B-41EB-A021-12C774DB003B}"/>
    <cellStyle name="Normál 6" xfId="12" xr:uid="{00000000-0005-0000-0000-00000D000000}"/>
    <cellStyle name="Normál 6 2" xfId="13" xr:uid="{00000000-0005-0000-0000-00000E000000}"/>
    <cellStyle name="Normál 7" xfId="14" xr:uid="{00000000-0005-0000-0000-00000F000000}"/>
    <cellStyle name="Normál 8" xfId="15" xr:uid="{00000000-0005-0000-0000-000010000000}"/>
    <cellStyle name="Normál 9" xfId="16" xr:uid="{00000000-0005-0000-0000-000011000000}"/>
    <cellStyle name="Normál_1.a melléklet 7-2005 (II.18) rendelet" xfId="17" xr:uid="{00000000-0005-0000-0000-000012000000}"/>
    <cellStyle name="Normál_1.b melléklet 7-2005 (II.18) rendelet" xfId="18" xr:uid="{00000000-0005-0000-0000-000013000000}"/>
    <cellStyle name="Normál_11. sz. melléklet Hitelek 7-2005 (II.18) rendelet" xfId="19" xr:uid="{00000000-0005-0000-0000-000014000000}"/>
    <cellStyle name="Normál_12. sz. melléklet Többéves kihatás 7-2005 (II.18) rendelet" xfId="20" xr:uid="{00000000-0005-0000-0000-000015000000}"/>
    <cellStyle name="Normál_13. sz. melléklet Adott támogatás 7-2005 (II.18.) rendelet" xfId="21" xr:uid="{00000000-0005-0000-0000-000016000000}"/>
    <cellStyle name="Normál_2013. mellékletek-1" xfId="22" xr:uid="{00000000-0005-0000-0000-000017000000}"/>
    <cellStyle name="Normál_2013. mellékletek-1 2" xfId="23" xr:uid="{00000000-0005-0000-0000-000018000000}"/>
    <cellStyle name="Normál_2014_ ktv  terv beruházás 2013 01 24 2" xfId="24" xr:uid="{00000000-0005-0000-0000-000019000000}"/>
    <cellStyle name="Normal_KARSZJ3" xfId="25" xr:uid="{00000000-0005-0000-0000-00001A000000}"/>
    <cellStyle name="Normál_SEGEDLETEK" xfId="26" xr:uid="{00000000-0005-0000-0000-00001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</sheetPr>
  <dimension ref="A1:E38"/>
  <sheetViews>
    <sheetView view="pageLayout" topLeftCell="B1" zoomScaleNormal="100" workbookViewId="0">
      <selection activeCell="A2" sqref="A2:AA2"/>
    </sheetView>
  </sheetViews>
  <sheetFormatPr defaultRowHeight="12.75" x14ac:dyDescent="0.2"/>
  <cols>
    <col min="1" max="1" width="6.28515625" style="52" customWidth="1"/>
    <col min="2" max="2" width="53.42578125" style="52" customWidth="1"/>
    <col min="3" max="3" width="23.7109375" style="52" customWidth="1"/>
    <col min="4" max="4" width="11" style="52" customWidth="1"/>
    <col min="5" max="16384" width="9.140625" style="52"/>
  </cols>
  <sheetData>
    <row r="1" spans="1:3" x14ac:dyDescent="0.2">
      <c r="A1" s="51"/>
      <c r="B1" s="683" t="s">
        <v>405</v>
      </c>
      <c r="C1" s="683"/>
    </row>
    <row r="2" spans="1:3" ht="25.5" customHeight="1" thickBot="1" x14ac:dyDescent="0.25">
      <c r="A2" s="51"/>
      <c r="B2" s="684" t="s">
        <v>406</v>
      </c>
      <c r="C2" s="684"/>
    </row>
    <row r="3" spans="1:3" ht="31.5" customHeight="1" x14ac:dyDescent="0.2">
      <c r="A3" s="521" t="s">
        <v>7</v>
      </c>
      <c r="B3" s="522" t="s">
        <v>158</v>
      </c>
      <c r="C3" s="523" t="s">
        <v>404</v>
      </c>
    </row>
    <row r="4" spans="1:3" ht="17.25" customHeight="1" x14ac:dyDescent="0.2">
      <c r="A4" s="298"/>
      <c r="B4" s="503" t="s">
        <v>25</v>
      </c>
      <c r="C4" s="504"/>
    </row>
    <row r="5" spans="1:3" ht="17.25" customHeight="1" x14ac:dyDescent="0.2">
      <c r="A5" s="292" t="s">
        <v>117</v>
      </c>
      <c r="B5" s="293" t="s">
        <v>9</v>
      </c>
      <c r="C5" s="294">
        <f>SUM(C6:C14)</f>
        <v>5313246</v>
      </c>
    </row>
    <row r="6" spans="1:3" ht="25.5" customHeight="1" x14ac:dyDescent="0.25">
      <c r="A6" s="292"/>
      <c r="B6" s="295" t="s">
        <v>26</v>
      </c>
      <c r="C6" s="505">
        <f>'5.1 Önkormányzat bevétele (2)'!C12</f>
        <v>915670</v>
      </c>
    </row>
    <row r="7" spans="1:3" ht="15.75" customHeight="1" x14ac:dyDescent="0.2">
      <c r="A7" s="686"/>
      <c r="B7" s="295" t="s">
        <v>28</v>
      </c>
      <c r="C7" s="297">
        <f>'5.1 Önkormányzat bevétele (2)'!C14</f>
        <v>49096</v>
      </c>
    </row>
    <row r="8" spans="1:3" ht="16.5" customHeight="1" x14ac:dyDescent="0.2">
      <c r="A8" s="687"/>
      <c r="B8" s="295" t="s">
        <v>514</v>
      </c>
      <c r="C8" s="297">
        <f>'5.1 Önkormányzat bevétele (2)'!C16</f>
        <v>2285754</v>
      </c>
    </row>
    <row r="9" spans="1:3" ht="15.75" customHeight="1" x14ac:dyDescent="0.2">
      <c r="A9" s="687"/>
      <c r="B9" s="295" t="s">
        <v>29</v>
      </c>
      <c r="C9" s="297">
        <f>'5.1 Önkormányzat bevétele (2)'!C23</f>
        <v>757650</v>
      </c>
    </row>
    <row r="10" spans="1:3" ht="15.75" customHeight="1" x14ac:dyDescent="0.2">
      <c r="A10" s="687"/>
      <c r="B10" s="295" t="s">
        <v>30</v>
      </c>
      <c r="C10" s="297">
        <f>'5.1 Önkormányzat bevétele (2)'!C34</f>
        <v>139759</v>
      </c>
    </row>
    <row r="11" spans="1:3" ht="16.5" customHeight="1" x14ac:dyDescent="0.2">
      <c r="A11" s="687"/>
      <c r="B11" s="295" t="s">
        <v>31</v>
      </c>
      <c r="C11" s="297">
        <f>'5.1 Önkormányzat bevétele (2)'!C36</f>
        <v>161817</v>
      </c>
    </row>
    <row r="12" spans="1:3" ht="15" customHeight="1" x14ac:dyDescent="0.2">
      <c r="A12" s="687"/>
      <c r="B12" s="295" t="s">
        <v>32</v>
      </c>
      <c r="C12" s="297">
        <f>'5.1 Önkormányzat bevétele (2)'!C39</f>
        <v>1500</v>
      </c>
    </row>
    <row r="13" spans="1:3" ht="15.75" customHeight="1" x14ac:dyDescent="0.2">
      <c r="A13" s="687"/>
      <c r="B13" s="295" t="s">
        <v>33</v>
      </c>
      <c r="C13" s="297">
        <f>'5.1 Önkormányzat bevétele (2)'!C42</f>
        <v>7000</v>
      </c>
    </row>
    <row r="14" spans="1:3" ht="15" customHeight="1" x14ac:dyDescent="0.2">
      <c r="A14" s="687"/>
      <c r="B14" s="391" t="s">
        <v>302</v>
      </c>
      <c r="C14" s="297">
        <f>'5.1 Önkormányzat bevétele (2)'!C46</f>
        <v>995000</v>
      </c>
    </row>
    <row r="15" spans="1:3" ht="18.75" customHeight="1" x14ac:dyDescent="0.25">
      <c r="A15" s="292" t="s">
        <v>118</v>
      </c>
      <c r="B15" s="293" t="s">
        <v>202</v>
      </c>
      <c r="C15" s="300">
        <f>C16+C18+C17+C19</f>
        <v>34126</v>
      </c>
    </row>
    <row r="16" spans="1:3" ht="16.5" customHeight="1" x14ac:dyDescent="0.25">
      <c r="A16" s="686"/>
      <c r="B16" s="295" t="s">
        <v>34</v>
      </c>
      <c r="C16" s="296">
        <f>'1.tájékoztató kimutatás (3)'!C5</f>
        <v>3400</v>
      </c>
    </row>
    <row r="17" spans="1:5" ht="15" customHeight="1" x14ac:dyDescent="0.25">
      <c r="A17" s="688"/>
      <c r="B17" s="295" t="s">
        <v>29</v>
      </c>
      <c r="C17" s="296">
        <f>'1.tájékoztató kimutatás (3)'!C6</f>
        <v>400</v>
      </c>
    </row>
    <row r="18" spans="1:5" ht="16.5" customHeight="1" x14ac:dyDescent="0.25">
      <c r="A18" s="689"/>
      <c r="B18" s="391" t="s">
        <v>302</v>
      </c>
      <c r="C18" s="296">
        <v>6751</v>
      </c>
    </row>
    <row r="19" spans="1:5" ht="19.5" customHeight="1" x14ac:dyDescent="0.25">
      <c r="A19" s="506"/>
      <c r="B19" s="295" t="s">
        <v>514</v>
      </c>
      <c r="C19" s="296">
        <v>23575</v>
      </c>
    </row>
    <row r="20" spans="1:5" ht="15.75" customHeight="1" x14ac:dyDescent="0.25">
      <c r="A20" s="292" t="s">
        <v>119</v>
      </c>
      <c r="B20" s="293" t="s">
        <v>16</v>
      </c>
      <c r="C20" s="301">
        <f>C21+C22</f>
        <v>164687</v>
      </c>
    </row>
    <row r="21" spans="1:5" ht="15" customHeight="1" x14ac:dyDescent="0.25">
      <c r="A21" s="685" t="s">
        <v>17</v>
      </c>
      <c r="B21" s="295" t="s">
        <v>34</v>
      </c>
      <c r="C21" s="296">
        <f>'3.Intézményi bevételek (2)'!B11</f>
        <v>162387</v>
      </c>
      <c r="D21" s="53"/>
    </row>
    <row r="22" spans="1:5" ht="16.5" customHeight="1" x14ac:dyDescent="0.25">
      <c r="A22" s="685"/>
      <c r="B22" s="391" t="s">
        <v>302</v>
      </c>
      <c r="C22" s="296">
        <v>2300</v>
      </c>
    </row>
    <row r="23" spans="1:5" ht="17.25" customHeight="1" x14ac:dyDescent="0.25">
      <c r="A23" s="302"/>
      <c r="B23" s="507" t="s">
        <v>35</v>
      </c>
      <c r="C23" s="508">
        <f>C20+C15+C5</f>
        <v>5512059</v>
      </c>
      <c r="D23" s="54"/>
    </row>
    <row r="24" spans="1:5" ht="15.75" customHeight="1" x14ac:dyDescent="0.2">
      <c r="A24" s="680"/>
      <c r="B24" s="295" t="s">
        <v>26</v>
      </c>
      <c r="C24" s="297">
        <f>C6</f>
        <v>915670</v>
      </c>
    </row>
    <row r="25" spans="1:5" ht="15" customHeight="1" x14ac:dyDescent="0.2">
      <c r="A25" s="681"/>
      <c r="B25" s="295" t="s">
        <v>28</v>
      </c>
      <c r="C25" s="297">
        <f>C7</f>
        <v>49096</v>
      </c>
      <c r="E25" s="54"/>
    </row>
    <row r="26" spans="1:5" ht="17.25" customHeight="1" x14ac:dyDescent="0.2">
      <c r="A26" s="681"/>
      <c r="B26" s="295" t="s">
        <v>27</v>
      </c>
      <c r="C26" s="297">
        <f>C8+C19</f>
        <v>2309329</v>
      </c>
      <c r="E26" s="54"/>
    </row>
    <row r="27" spans="1:5" ht="15.75" customHeight="1" x14ac:dyDescent="0.2">
      <c r="A27" s="681"/>
      <c r="B27" s="295" t="s">
        <v>29</v>
      </c>
      <c r="C27" s="297">
        <f>C9+C17</f>
        <v>758050</v>
      </c>
      <c r="E27" s="54"/>
    </row>
    <row r="28" spans="1:5" ht="17.25" customHeight="1" x14ac:dyDescent="0.2">
      <c r="A28" s="681"/>
      <c r="B28" s="295" t="s">
        <v>30</v>
      </c>
      <c r="C28" s="297">
        <f>C10+C16+C21</f>
        <v>305546</v>
      </c>
      <c r="E28" s="54"/>
    </row>
    <row r="29" spans="1:5" ht="16.5" customHeight="1" x14ac:dyDescent="0.2">
      <c r="A29" s="681"/>
      <c r="B29" s="295" t="s">
        <v>31</v>
      </c>
      <c r="C29" s="297">
        <f>C11</f>
        <v>161817</v>
      </c>
      <c r="E29" s="54"/>
    </row>
    <row r="30" spans="1:5" ht="15" customHeight="1" x14ac:dyDescent="0.2">
      <c r="A30" s="681"/>
      <c r="B30" s="295" t="s">
        <v>32</v>
      </c>
      <c r="C30" s="297">
        <f>C12</f>
        <v>1500</v>
      </c>
      <c r="E30" s="54"/>
    </row>
    <row r="31" spans="1:5" ht="15" customHeight="1" x14ac:dyDescent="0.2">
      <c r="A31" s="681"/>
      <c r="B31" s="295" t="s">
        <v>33</v>
      </c>
      <c r="C31" s="297">
        <f>C13</f>
        <v>7000</v>
      </c>
      <c r="E31" s="54"/>
    </row>
    <row r="32" spans="1:5" ht="18.75" customHeight="1" thickBot="1" x14ac:dyDescent="0.25">
      <c r="A32" s="682"/>
      <c r="B32" s="509" t="s">
        <v>302</v>
      </c>
      <c r="C32" s="510">
        <f>C14+C22+C18</f>
        <v>1004051</v>
      </c>
      <c r="D32" s="90"/>
      <c r="E32" s="54"/>
    </row>
    <row r="33" spans="1:3" ht="15.75" x14ac:dyDescent="0.25">
      <c r="A33" s="319"/>
      <c r="B33" s="319"/>
      <c r="C33" s="511" t="s">
        <v>300</v>
      </c>
    </row>
    <row r="34" spans="1:3" ht="15.75" x14ac:dyDescent="0.25">
      <c r="A34" s="319"/>
      <c r="B34" s="319"/>
      <c r="C34" s="512"/>
    </row>
    <row r="35" spans="1:3" ht="15.75" x14ac:dyDescent="0.25">
      <c r="A35" s="319"/>
      <c r="B35" s="319"/>
      <c r="C35" s="512"/>
    </row>
    <row r="36" spans="1:3" x14ac:dyDescent="0.2">
      <c r="C36" s="55"/>
    </row>
    <row r="37" spans="1:3" x14ac:dyDescent="0.2">
      <c r="C37" s="54"/>
    </row>
    <row r="38" spans="1:3" x14ac:dyDescent="0.2">
      <c r="C38" s="54"/>
    </row>
  </sheetData>
  <mergeCells count="6">
    <mergeCell ref="A24:A32"/>
    <mergeCell ref="B1:C1"/>
    <mergeCell ref="B2:C2"/>
    <mergeCell ref="A21:A22"/>
    <mergeCell ref="A7:A14"/>
    <mergeCell ref="A16:A18"/>
  </mergeCells>
  <phoneticPr fontId="10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50"/>
  </sheetPr>
  <dimension ref="A1:I70"/>
  <sheetViews>
    <sheetView topLeftCell="A2" zoomScaleNormal="100" workbookViewId="0">
      <selection activeCell="A2" sqref="A2:AA2"/>
    </sheetView>
  </sheetViews>
  <sheetFormatPr defaultColWidth="8" defaultRowHeight="12.75" x14ac:dyDescent="0.2"/>
  <cols>
    <col min="1" max="1" width="34.5703125" style="67" customWidth="1"/>
    <col min="2" max="2" width="19.7109375" style="60" customWidth="1"/>
    <col min="3" max="3" width="23.7109375" style="60" customWidth="1"/>
    <col min="4" max="4" width="20.28515625" style="60" customWidth="1"/>
    <col min="5" max="5" width="10.28515625" style="60" customWidth="1"/>
    <col min="6" max="6" width="24.42578125" style="60" customWidth="1"/>
    <col min="7" max="9" width="11" style="60" customWidth="1"/>
    <col min="10" max="16384" width="8" style="60"/>
  </cols>
  <sheetData>
    <row r="1" spans="1:9" ht="15.75" x14ac:dyDescent="0.2">
      <c r="A1" s="747" t="s">
        <v>454</v>
      </c>
      <c r="B1" s="748"/>
      <c r="C1" s="748"/>
      <c r="D1" s="748"/>
      <c r="E1" s="58"/>
      <c r="F1" s="59"/>
      <c r="I1" s="61"/>
    </row>
    <row r="2" spans="1:9" ht="33" customHeight="1" x14ac:dyDescent="0.2">
      <c r="A2" s="747" t="s">
        <v>521</v>
      </c>
      <c r="B2" s="748"/>
      <c r="C2" s="748"/>
      <c r="D2" s="748"/>
      <c r="E2" s="58"/>
      <c r="F2" s="59"/>
      <c r="I2" s="61"/>
    </row>
    <row r="3" spans="1:9" ht="33" customHeight="1" thickBot="1" x14ac:dyDescent="0.25">
      <c r="A3" s="250"/>
      <c r="B3" s="518"/>
      <c r="C3" s="518"/>
      <c r="D3" s="56" t="s">
        <v>157</v>
      </c>
      <c r="E3" s="58"/>
      <c r="F3" s="59"/>
      <c r="I3" s="61"/>
    </row>
    <row r="4" spans="1:9" ht="28.5" customHeight="1" x14ac:dyDescent="0.2">
      <c r="A4" s="749" t="s">
        <v>25</v>
      </c>
      <c r="B4" s="750"/>
      <c r="C4" s="750" t="s">
        <v>8</v>
      </c>
      <c r="D4" s="751"/>
      <c r="E4" s="58"/>
      <c r="F4" s="59"/>
      <c r="I4" s="61"/>
    </row>
    <row r="5" spans="1:9" ht="30.75" customHeight="1" x14ac:dyDescent="0.2">
      <c r="A5" s="62" t="s">
        <v>120</v>
      </c>
      <c r="B5" s="386" t="s">
        <v>409</v>
      </c>
      <c r="C5" s="63" t="s">
        <v>120</v>
      </c>
      <c r="D5" s="603" t="s">
        <v>409</v>
      </c>
      <c r="E5" s="64"/>
    </row>
    <row r="6" spans="1:9" s="64" customFormat="1" ht="40.5" customHeight="1" x14ac:dyDescent="0.2">
      <c r="A6" s="389" t="s">
        <v>100</v>
      </c>
      <c r="B6" s="408">
        <f>'1. ÖSSZES bevétel (2)'!C6</f>
        <v>915670</v>
      </c>
      <c r="C6" s="295" t="s">
        <v>208</v>
      </c>
      <c r="D6" s="604">
        <f>'2. ÖSSZES kiadások'!C27</f>
        <v>520136</v>
      </c>
      <c r="E6" s="59"/>
    </row>
    <row r="7" spans="1:9" ht="40.5" customHeight="1" x14ac:dyDescent="0.2">
      <c r="A7" s="389" t="s">
        <v>189</v>
      </c>
      <c r="B7" s="409">
        <f>'1. ÖSSZES bevétel (2)'!C25</f>
        <v>49096</v>
      </c>
      <c r="C7" s="295" t="s">
        <v>44</v>
      </c>
      <c r="D7" s="605">
        <f>'2. ÖSSZES kiadások'!C28</f>
        <v>105235</v>
      </c>
      <c r="E7" s="59"/>
    </row>
    <row r="8" spans="1:9" ht="24.95" customHeight="1" x14ac:dyDescent="0.2">
      <c r="A8" s="389" t="s">
        <v>101</v>
      </c>
      <c r="B8" s="409">
        <f>'1. ÖSSZES bevétel (2)'!C27</f>
        <v>758050</v>
      </c>
      <c r="C8" s="295" t="s">
        <v>210</v>
      </c>
      <c r="D8" s="605">
        <f>'2. ÖSSZES kiadások'!C29</f>
        <v>614356</v>
      </c>
      <c r="E8" s="59"/>
    </row>
    <row r="9" spans="1:9" ht="24.95" customHeight="1" x14ac:dyDescent="0.2">
      <c r="A9" s="389" t="s">
        <v>193</v>
      </c>
      <c r="B9" s="409">
        <f>'1. ÖSSZES bevétel (2)'!C28</f>
        <v>305546</v>
      </c>
      <c r="C9" s="295" t="s">
        <v>106</v>
      </c>
      <c r="D9" s="605">
        <f>'2. ÖSSZES kiadások'!C30</f>
        <v>30000</v>
      </c>
      <c r="E9" s="59"/>
    </row>
    <row r="10" spans="1:9" ht="24.95" customHeight="1" x14ac:dyDescent="0.2">
      <c r="A10" s="389" t="s">
        <v>102</v>
      </c>
      <c r="B10" s="409">
        <f>'1. ÖSSZES bevétel (2)'!C30</f>
        <v>1500</v>
      </c>
      <c r="C10" s="295" t="s">
        <v>107</v>
      </c>
      <c r="D10" s="605">
        <f>'2. ÖSSZES kiadások'!C31</f>
        <v>791102</v>
      </c>
      <c r="E10" s="65"/>
    </row>
    <row r="11" spans="1:9" ht="31.5" customHeight="1" x14ac:dyDescent="0.2">
      <c r="A11" s="390" t="s">
        <v>99</v>
      </c>
      <c r="B11" s="410">
        <f>'3.Intézményi bevételek (2)'!I24+'5.1 Önkormányzat bevétele (2)'!C44-'9.2.mell felhalm mérleg'!B9</f>
        <v>118199</v>
      </c>
      <c r="C11" s="411" t="s">
        <v>451</v>
      </c>
      <c r="D11" s="605">
        <v>27147</v>
      </c>
      <c r="E11" s="59"/>
    </row>
    <row r="12" spans="1:9" ht="29.25" customHeight="1" x14ac:dyDescent="0.2">
      <c r="A12" s="390" t="s">
        <v>511</v>
      </c>
      <c r="B12" s="410">
        <v>250000</v>
      </c>
      <c r="C12" s="601" t="s">
        <v>512</v>
      </c>
      <c r="D12" s="605">
        <v>250000</v>
      </c>
      <c r="E12" s="59"/>
    </row>
    <row r="13" spans="1:9" ht="50.25" customHeight="1" x14ac:dyDescent="0.2">
      <c r="A13" s="413"/>
      <c r="B13" s="411"/>
      <c r="C13" s="411"/>
      <c r="D13" s="605"/>
      <c r="E13" s="59"/>
    </row>
    <row r="14" spans="1:9" ht="24.95" customHeight="1" x14ac:dyDescent="0.2">
      <c r="A14" s="602"/>
      <c r="B14" s="414"/>
      <c r="C14" s="411"/>
      <c r="D14" s="605"/>
      <c r="E14" s="59"/>
    </row>
    <row r="15" spans="1:9" ht="24.95" customHeight="1" x14ac:dyDescent="0.2">
      <c r="A15" s="413"/>
      <c r="B15" s="414"/>
      <c r="C15" s="411"/>
      <c r="D15" s="605"/>
      <c r="E15" s="59"/>
    </row>
    <row r="16" spans="1:9" ht="24.95" customHeight="1" x14ac:dyDescent="0.2">
      <c r="A16" s="413"/>
      <c r="B16" s="414"/>
      <c r="C16" s="415"/>
      <c r="D16" s="605"/>
      <c r="E16" s="59"/>
    </row>
    <row r="17" spans="1:6" ht="24.95" customHeight="1" x14ac:dyDescent="0.2">
      <c r="A17" s="413"/>
      <c r="B17" s="414"/>
      <c r="C17" s="415"/>
      <c r="D17" s="606"/>
      <c r="E17" s="59"/>
    </row>
    <row r="18" spans="1:6" ht="18" customHeight="1" x14ac:dyDescent="0.2">
      <c r="A18" s="413"/>
      <c r="B18" s="414"/>
      <c r="C18" s="415"/>
      <c r="D18" s="606"/>
      <c r="E18" s="59"/>
    </row>
    <row r="19" spans="1:6" ht="18" customHeight="1" x14ac:dyDescent="0.2">
      <c r="A19" s="413"/>
      <c r="B19" s="414"/>
      <c r="C19" s="415"/>
      <c r="D19" s="606"/>
      <c r="E19" s="59"/>
    </row>
    <row r="20" spans="1:6" ht="18" customHeight="1" x14ac:dyDescent="0.2">
      <c r="A20" s="416" t="s">
        <v>45</v>
      </c>
      <c r="B20" s="417">
        <f>SUM(B6:B19)</f>
        <v>2398061</v>
      </c>
      <c r="C20" s="418" t="s">
        <v>45</v>
      </c>
      <c r="D20" s="607">
        <f>SUM(D6:D19)</f>
        <v>2337976</v>
      </c>
      <c r="E20" s="59"/>
    </row>
    <row r="21" spans="1:6" ht="18" customHeight="1" thickBot="1" x14ac:dyDescent="0.25">
      <c r="A21" s="419" t="s">
        <v>46</v>
      </c>
      <c r="B21" s="420" t="str">
        <f>IF(((D20-B20)&gt;0),D20-B20,"----")</f>
        <v>----</v>
      </c>
      <c r="C21" s="421" t="s">
        <v>47</v>
      </c>
      <c r="D21" s="608">
        <f>IF(((B20-D20)&gt;0),B20-D20,"----")</f>
        <v>60085</v>
      </c>
      <c r="E21" s="59"/>
    </row>
    <row r="22" spans="1:6" ht="18" customHeight="1" x14ac:dyDescent="0.2">
      <c r="A22" s="422"/>
      <c r="B22" s="412"/>
      <c r="C22" s="412"/>
      <c r="D22" s="59"/>
      <c r="E22" s="59"/>
      <c r="F22" s="59"/>
    </row>
    <row r="23" spans="1:6" ht="15.75" x14ac:dyDescent="0.2">
      <c r="A23" s="422"/>
      <c r="B23" s="412"/>
      <c r="C23" s="412"/>
      <c r="D23" s="412"/>
      <c r="E23" s="59"/>
      <c r="F23" s="59"/>
    </row>
    <row r="24" spans="1:6" ht="15.75" x14ac:dyDescent="0.2">
      <c r="A24" s="422"/>
      <c r="B24" s="412"/>
      <c r="C24" s="412"/>
      <c r="D24" s="412"/>
      <c r="E24" s="59"/>
      <c r="F24" s="59"/>
    </row>
    <row r="25" spans="1:6" ht="15.75" x14ac:dyDescent="0.2">
      <c r="A25" s="422"/>
      <c r="B25" s="412"/>
      <c r="C25" s="412"/>
      <c r="D25" s="59"/>
      <c r="E25" s="59"/>
      <c r="F25" s="59"/>
    </row>
    <row r="26" spans="1:6" ht="15.75" x14ac:dyDescent="0.2">
      <c r="A26" s="423"/>
      <c r="B26" s="424"/>
      <c r="C26" s="424"/>
      <c r="D26" s="116"/>
      <c r="E26" s="59"/>
      <c r="F26" s="59"/>
    </row>
    <row r="27" spans="1:6" ht="15.75" x14ac:dyDescent="0.2">
      <c r="A27" s="423"/>
      <c r="B27" s="424"/>
      <c r="C27" s="424"/>
      <c r="D27" s="59"/>
      <c r="E27" s="59"/>
      <c r="F27" s="59"/>
    </row>
    <row r="28" spans="1:6" ht="15.75" x14ac:dyDescent="0.2">
      <c r="A28" s="423"/>
      <c r="B28" s="424"/>
      <c r="C28" s="424"/>
      <c r="D28" s="59"/>
      <c r="E28" s="59"/>
      <c r="F28" s="59"/>
    </row>
    <row r="29" spans="1:6" ht="15.75" x14ac:dyDescent="0.2">
      <c r="A29" s="423"/>
      <c r="B29" s="424">
        <f>B24-B26</f>
        <v>0</v>
      </c>
      <c r="C29" s="424"/>
      <c r="D29" s="116">
        <f>D24-D26</f>
        <v>0</v>
      </c>
      <c r="E29" s="59"/>
      <c r="F29" s="59"/>
    </row>
    <row r="30" spans="1:6" ht="15.75" x14ac:dyDescent="0.2">
      <c r="A30" s="423"/>
      <c r="B30" s="424"/>
      <c r="C30" s="424"/>
      <c r="D30" s="116"/>
      <c r="E30" s="59"/>
      <c r="F30" s="59"/>
    </row>
    <row r="31" spans="1:6" ht="15.75" x14ac:dyDescent="0.2">
      <c r="A31" s="423"/>
      <c r="B31" s="424"/>
      <c r="C31" s="424"/>
      <c r="D31" s="59"/>
      <c r="E31" s="59"/>
      <c r="F31" s="59"/>
    </row>
    <row r="32" spans="1:6" ht="15.75" x14ac:dyDescent="0.2">
      <c r="A32" s="423"/>
      <c r="B32" s="424"/>
      <c r="C32" s="424"/>
      <c r="D32" s="59"/>
      <c r="E32" s="59"/>
      <c r="F32" s="59"/>
    </row>
    <row r="33" spans="1:6" ht="15.75" x14ac:dyDescent="0.2">
      <c r="A33" s="423"/>
      <c r="B33" s="424"/>
      <c r="C33" s="424"/>
      <c r="D33" s="116"/>
      <c r="E33" s="59"/>
      <c r="F33" s="59"/>
    </row>
    <row r="34" spans="1:6" ht="15.75" x14ac:dyDescent="0.2">
      <c r="A34" s="422"/>
      <c r="B34" s="412"/>
      <c r="C34" s="412"/>
      <c r="D34" s="59"/>
      <c r="E34" s="59"/>
      <c r="F34" s="59"/>
    </row>
    <row r="35" spans="1:6" ht="15.75" x14ac:dyDescent="0.2">
      <c r="A35" s="422"/>
      <c r="B35" s="412"/>
      <c r="C35" s="412"/>
      <c r="D35" s="59"/>
      <c r="E35" s="59"/>
      <c r="F35" s="59"/>
    </row>
    <row r="36" spans="1:6" ht="15.75" x14ac:dyDescent="0.2">
      <c r="A36" s="422"/>
      <c r="B36" s="412"/>
      <c r="C36" s="412"/>
      <c r="D36" s="59"/>
      <c r="E36" s="59"/>
      <c r="F36" s="59"/>
    </row>
    <row r="37" spans="1:6" x14ac:dyDescent="0.2">
      <c r="A37" s="66"/>
      <c r="B37" s="59"/>
      <c r="C37" s="59"/>
      <c r="D37" s="59"/>
      <c r="E37" s="59"/>
      <c r="F37" s="59"/>
    </row>
    <row r="38" spans="1:6" x14ac:dyDescent="0.2">
      <c r="A38" s="66"/>
      <c r="B38" s="59"/>
      <c r="C38" s="59"/>
      <c r="D38" s="59"/>
      <c r="E38" s="59"/>
      <c r="F38" s="59"/>
    </row>
    <row r="39" spans="1:6" x14ac:dyDescent="0.2">
      <c r="A39" s="66"/>
      <c r="B39" s="59"/>
      <c r="C39" s="59"/>
      <c r="D39" s="59"/>
      <c r="E39" s="59"/>
      <c r="F39" s="59"/>
    </row>
    <row r="40" spans="1:6" x14ac:dyDescent="0.2">
      <c r="A40" s="66"/>
      <c r="B40" s="59"/>
      <c r="C40" s="59"/>
      <c r="D40" s="59"/>
      <c r="E40" s="59"/>
      <c r="F40" s="59"/>
    </row>
    <row r="41" spans="1:6" x14ac:dyDescent="0.2">
      <c r="A41" s="66"/>
      <c r="B41" s="59"/>
      <c r="C41" s="59"/>
      <c r="D41" s="59"/>
      <c r="E41" s="59"/>
      <c r="F41" s="59"/>
    </row>
    <row r="42" spans="1:6" x14ac:dyDescent="0.2">
      <c r="A42" s="66"/>
      <c r="B42" s="59"/>
      <c r="C42" s="59"/>
      <c r="D42" s="59"/>
      <c r="E42" s="59"/>
      <c r="F42" s="59"/>
    </row>
    <row r="43" spans="1:6" x14ac:dyDescent="0.2">
      <c r="A43" s="66"/>
      <c r="B43" s="59"/>
      <c r="C43" s="59"/>
      <c r="D43" s="59"/>
      <c r="E43" s="59"/>
      <c r="F43" s="59"/>
    </row>
    <row r="44" spans="1:6" x14ac:dyDescent="0.2">
      <c r="A44" s="66"/>
      <c r="B44" s="59"/>
      <c r="C44" s="59"/>
      <c r="D44" s="59"/>
      <c r="E44" s="59"/>
      <c r="F44" s="59"/>
    </row>
    <row r="45" spans="1:6" x14ac:dyDescent="0.2">
      <c r="A45" s="66"/>
      <c r="B45" s="59"/>
      <c r="C45" s="59"/>
      <c r="D45" s="59"/>
      <c r="E45" s="59"/>
      <c r="F45" s="59"/>
    </row>
    <row r="46" spans="1:6" x14ac:dyDescent="0.2">
      <c r="A46" s="66"/>
      <c r="B46" s="59"/>
      <c r="C46" s="59"/>
      <c r="D46" s="59"/>
      <c r="E46" s="59"/>
      <c r="F46" s="59"/>
    </row>
    <row r="47" spans="1:6" x14ac:dyDescent="0.2">
      <c r="A47" s="66"/>
      <c r="B47" s="59"/>
      <c r="C47" s="59"/>
      <c r="D47" s="59"/>
      <c r="E47" s="59"/>
      <c r="F47" s="59"/>
    </row>
    <row r="48" spans="1:6" x14ac:dyDescent="0.2">
      <c r="A48" s="66"/>
      <c r="B48" s="59"/>
      <c r="C48" s="59"/>
      <c r="D48" s="59"/>
      <c r="E48" s="59"/>
      <c r="F48" s="59"/>
    </row>
    <row r="49" spans="1:6" x14ac:dyDescent="0.2">
      <c r="A49" s="66"/>
      <c r="B49" s="59"/>
      <c r="C49" s="59"/>
      <c r="D49" s="59"/>
      <c r="E49" s="59"/>
      <c r="F49" s="59"/>
    </row>
    <row r="50" spans="1:6" x14ac:dyDescent="0.2">
      <c r="A50" s="66"/>
      <c r="B50" s="59"/>
      <c r="C50" s="59"/>
      <c r="D50" s="59"/>
      <c r="E50" s="59"/>
      <c r="F50" s="59"/>
    </row>
    <row r="51" spans="1:6" x14ac:dyDescent="0.2">
      <c r="A51" s="66"/>
      <c r="B51" s="59"/>
      <c r="C51" s="59"/>
      <c r="D51" s="59"/>
      <c r="E51" s="59"/>
      <c r="F51" s="59"/>
    </row>
    <row r="52" spans="1:6" x14ac:dyDescent="0.2">
      <c r="A52" s="66"/>
      <c r="B52" s="59"/>
      <c r="C52" s="59"/>
      <c r="D52" s="59"/>
      <c r="E52" s="59"/>
      <c r="F52" s="59"/>
    </row>
    <row r="53" spans="1:6" x14ac:dyDescent="0.2">
      <c r="A53" s="66"/>
      <c r="B53" s="59"/>
      <c r="C53" s="59"/>
      <c r="D53" s="59"/>
      <c r="E53" s="59"/>
      <c r="F53" s="59"/>
    </row>
    <row r="54" spans="1:6" x14ac:dyDescent="0.2">
      <c r="A54" s="66"/>
      <c r="B54" s="59"/>
      <c r="C54" s="59"/>
      <c r="D54" s="59"/>
      <c r="E54" s="59"/>
      <c r="F54" s="59"/>
    </row>
    <row r="55" spans="1:6" x14ac:dyDescent="0.2">
      <c r="A55" s="66"/>
      <c r="B55" s="59"/>
      <c r="C55" s="59"/>
      <c r="D55" s="59"/>
      <c r="E55" s="59"/>
      <c r="F55" s="59"/>
    </row>
    <row r="56" spans="1:6" x14ac:dyDescent="0.2">
      <c r="A56" s="66"/>
      <c r="B56" s="59"/>
      <c r="C56" s="59"/>
      <c r="D56" s="59"/>
      <c r="E56" s="59"/>
      <c r="F56" s="59"/>
    </row>
    <row r="57" spans="1:6" x14ac:dyDescent="0.2">
      <c r="A57" s="66"/>
      <c r="B57" s="59"/>
      <c r="C57" s="59"/>
      <c r="D57" s="59"/>
      <c r="E57" s="59"/>
      <c r="F57" s="59"/>
    </row>
    <row r="58" spans="1:6" x14ac:dyDescent="0.2">
      <c r="A58" s="66"/>
      <c r="B58" s="59"/>
      <c r="C58" s="59"/>
      <c r="D58" s="59"/>
      <c r="E58" s="59"/>
      <c r="F58" s="59"/>
    </row>
    <row r="59" spans="1:6" x14ac:dyDescent="0.2">
      <c r="A59" s="66"/>
      <c r="B59" s="59"/>
      <c r="C59" s="59"/>
      <c r="D59" s="59"/>
      <c r="E59" s="59"/>
      <c r="F59" s="59"/>
    </row>
    <row r="60" spans="1:6" x14ac:dyDescent="0.2">
      <c r="A60" s="66"/>
      <c r="B60" s="59"/>
      <c r="C60" s="59"/>
      <c r="D60" s="59"/>
      <c r="E60" s="59"/>
      <c r="F60" s="59"/>
    </row>
    <row r="61" spans="1:6" x14ac:dyDescent="0.2">
      <c r="A61" s="66"/>
      <c r="B61" s="59"/>
      <c r="C61" s="59"/>
      <c r="D61" s="59"/>
      <c r="E61" s="59"/>
      <c r="F61" s="59"/>
    </row>
    <row r="62" spans="1:6" x14ac:dyDescent="0.2">
      <c r="A62" s="66"/>
      <c r="B62" s="59"/>
      <c r="C62" s="59"/>
      <c r="D62" s="59"/>
      <c r="E62" s="59"/>
      <c r="F62" s="59"/>
    </row>
    <row r="63" spans="1:6" x14ac:dyDescent="0.2">
      <c r="A63" s="66"/>
      <c r="B63" s="59"/>
      <c r="C63" s="59"/>
      <c r="D63" s="59"/>
      <c r="E63" s="59"/>
      <c r="F63" s="59"/>
    </row>
    <row r="64" spans="1:6" x14ac:dyDescent="0.2">
      <c r="A64" s="66"/>
      <c r="B64" s="59"/>
      <c r="C64" s="59"/>
      <c r="D64" s="59"/>
      <c r="E64" s="59"/>
      <c r="F64" s="59"/>
    </row>
    <row r="65" spans="1:6" x14ac:dyDescent="0.2">
      <c r="A65" s="66"/>
      <c r="B65" s="59"/>
      <c r="C65" s="59"/>
      <c r="D65" s="59"/>
      <c r="E65" s="59"/>
      <c r="F65" s="59"/>
    </row>
    <row r="66" spans="1:6" x14ac:dyDescent="0.2">
      <c r="A66" s="66"/>
      <c r="B66" s="59"/>
      <c r="C66" s="59"/>
      <c r="D66" s="59"/>
      <c r="E66" s="59"/>
      <c r="F66" s="59"/>
    </row>
    <row r="67" spans="1:6" x14ac:dyDescent="0.2">
      <c r="A67" s="66"/>
      <c r="B67" s="59"/>
      <c r="C67" s="59"/>
      <c r="D67" s="59"/>
      <c r="E67" s="59"/>
      <c r="F67" s="59"/>
    </row>
    <row r="68" spans="1:6" x14ac:dyDescent="0.2">
      <c r="A68" s="66"/>
      <c r="B68" s="59"/>
      <c r="C68" s="59"/>
      <c r="D68" s="59"/>
      <c r="E68" s="59"/>
      <c r="F68" s="59"/>
    </row>
    <row r="69" spans="1:6" x14ac:dyDescent="0.2">
      <c r="A69" s="66"/>
      <c r="B69" s="59"/>
      <c r="C69" s="59"/>
      <c r="D69" s="59"/>
      <c r="E69" s="59"/>
      <c r="F69" s="59"/>
    </row>
    <row r="70" spans="1:6" x14ac:dyDescent="0.2">
      <c r="A70" s="66"/>
      <c r="B70" s="59"/>
      <c r="C70" s="59"/>
      <c r="D70" s="59"/>
      <c r="E70" s="59"/>
      <c r="F70" s="59"/>
    </row>
  </sheetData>
  <mergeCells count="4">
    <mergeCell ref="A1:D1"/>
    <mergeCell ref="A2:D2"/>
    <mergeCell ref="A4:B4"/>
    <mergeCell ref="C4:D4"/>
  </mergeCells>
  <phoneticPr fontId="24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0" orientation="portrait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50"/>
  </sheetPr>
  <dimension ref="A1:H58"/>
  <sheetViews>
    <sheetView zoomScaleNormal="100" workbookViewId="0">
      <selection activeCell="A2" sqref="A2:AA2"/>
    </sheetView>
  </sheetViews>
  <sheetFormatPr defaultColWidth="8" defaultRowHeight="12.75" x14ac:dyDescent="0.2"/>
  <cols>
    <col min="1" max="1" width="30.7109375" style="76" customWidth="1"/>
    <col min="2" max="2" width="20.140625" style="76" customWidth="1"/>
    <col min="3" max="3" width="23.7109375" style="68" customWidth="1"/>
    <col min="4" max="4" width="20" style="68" customWidth="1"/>
    <col min="5" max="5" width="24.42578125" style="68" customWidth="1"/>
    <col min="6" max="8" width="11" style="68" customWidth="1"/>
    <col min="9" max="16384" width="8" style="68"/>
  </cols>
  <sheetData>
    <row r="1" spans="1:8" ht="28.5" customHeight="1" x14ac:dyDescent="0.2">
      <c r="A1" s="747" t="s">
        <v>455</v>
      </c>
      <c r="B1" s="748"/>
      <c r="C1" s="748"/>
      <c r="D1" s="748"/>
      <c r="H1" s="69"/>
    </row>
    <row r="2" spans="1:8" ht="28.5" customHeight="1" x14ac:dyDescent="0.2">
      <c r="A2" s="747" t="s">
        <v>456</v>
      </c>
      <c r="B2" s="748"/>
      <c r="C2" s="748"/>
      <c r="D2" s="748"/>
      <c r="H2" s="69"/>
    </row>
    <row r="3" spans="1:8" ht="28.5" customHeight="1" thickBot="1" x14ac:dyDescent="0.25">
      <c r="A3" s="250"/>
      <c r="B3" s="518"/>
      <c r="C3" s="518"/>
      <c r="D3" s="56" t="s">
        <v>157</v>
      </c>
      <c r="H3" s="69"/>
    </row>
    <row r="4" spans="1:8" ht="28.5" customHeight="1" x14ac:dyDescent="0.2">
      <c r="A4" s="752" t="s">
        <v>25</v>
      </c>
      <c r="B4" s="753"/>
      <c r="C4" s="753" t="s">
        <v>8</v>
      </c>
      <c r="D4" s="754"/>
      <c r="H4" s="69"/>
    </row>
    <row r="5" spans="1:8" ht="29.25" customHeight="1" x14ac:dyDescent="0.2">
      <c r="A5" s="70" t="s">
        <v>120</v>
      </c>
      <c r="B5" s="386" t="s">
        <v>409</v>
      </c>
      <c r="C5" s="71" t="s">
        <v>120</v>
      </c>
      <c r="D5" s="603" t="s">
        <v>409</v>
      </c>
      <c r="E5" s="72"/>
    </row>
    <row r="6" spans="1:8" s="72" customFormat="1" ht="33.75" customHeight="1" x14ac:dyDescent="0.2">
      <c r="A6" s="387" t="s">
        <v>190</v>
      </c>
      <c r="B6" s="388">
        <f>'1. ÖSSZES bevétel (2)'!C26</f>
        <v>2309329</v>
      </c>
      <c r="C6" s="295" t="s">
        <v>494</v>
      </c>
      <c r="D6" s="610">
        <f>'2. ÖSSZES kiadások'!C32</f>
        <v>3000</v>
      </c>
      <c r="E6" s="68"/>
    </row>
    <row r="7" spans="1:8" ht="15.75" customHeight="1" x14ac:dyDescent="0.2">
      <c r="A7" s="389" t="s">
        <v>98</v>
      </c>
      <c r="B7" s="388">
        <f>'1. ÖSSZES bevétel (2)'!C29</f>
        <v>161817</v>
      </c>
      <c r="C7" s="295" t="s">
        <v>104</v>
      </c>
      <c r="D7" s="610">
        <f>'2. ÖSSZES kiadások'!C33</f>
        <v>3004546</v>
      </c>
    </row>
    <row r="8" spans="1:8" ht="36" customHeight="1" x14ac:dyDescent="0.2">
      <c r="A8" s="387" t="s">
        <v>239</v>
      </c>
      <c r="B8" s="388">
        <f>'1. ÖSSZES bevétel (2)'!C31</f>
        <v>7000</v>
      </c>
      <c r="C8" s="609" t="s">
        <v>105</v>
      </c>
      <c r="D8" s="610">
        <f>'2. ÖSSZES kiadások'!C34</f>
        <v>163937</v>
      </c>
    </row>
    <row r="9" spans="1:8" ht="36" customHeight="1" x14ac:dyDescent="0.2">
      <c r="A9" s="390" t="s">
        <v>99</v>
      </c>
      <c r="B9" s="388">
        <v>635852</v>
      </c>
      <c r="C9" s="391" t="s">
        <v>347</v>
      </c>
      <c r="D9" s="610">
        <v>2600</v>
      </c>
    </row>
    <row r="10" spans="1:8" ht="24.95" customHeight="1" x14ac:dyDescent="0.2">
      <c r="A10" s="392"/>
      <c r="B10" s="393"/>
      <c r="C10" s="394"/>
      <c r="D10" s="610"/>
      <c r="E10" s="73"/>
    </row>
    <row r="11" spans="1:8" ht="24.95" customHeight="1" x14ac:dyDescent="0.2">
      <c r="A11" s="392"/>
      <c r="B11" s="393"/>
      <c r="C11" s="395"/>
      <c r="D11" s="610"/>
    </row>
    <row r="12" spans="1:8" ht="24.95" customHeight="1" x14ac:dyDescent="0.2">
      <c r="A12" s="396"/>
      <c r="B12" s="393"/>
      <c r="C12" s="394"/>
      <c r="D12" s="610"/>
      <c r="G12" s="74"/>
    </row>
    <row r="13" spans="1:8" ht="24.95" customHeight="1" x14ac:dyDescent="0.2">
      <c r="A13" s="396"/>
      <c r="B13" s="393"/>
      <c r="C13" s="394"/>
      <c r="D13" s="610"/>
      <c r="G13" s="74"/>
    </row>
    <row r="14" spans="1:8" ht="24.95" customHeight="1" x14ac:dyDescent="0.2">
      <c r="A14" s="396"/>
      <c r="B14" s="393"/>
      <c r="C14" s="395"/>
      <c r="D14" s="610"/>
    </row>
    <row r="15" spans="1:8" ht="24.95" customHeight="1" x14ac:dyDescent="0.2">
      <c r="A15" s="396"/>
      <c r="B15" s="393"/>
      <c r="C15" s="395"/>
      <c r="D15" s="610"/>
    </row>
    <row r="16" spans="1:8" ht="24.95" customHeight="1" x14ac:dyDescent="0.2">
      <c r="A16" s="396"/>
      <c r="B16" s="397"/>
      <c r="C16" s="395"/>
      <c r="D16" s="611"/>
    </row>
    <row r="17" spans="1:4" ht="18" customHeight="1" x14ac:dyDescent="0.2">
      <c r="A17" s="396"/>
      <c r="B17" s="397"/>
      <c r="C17" s="395"/>
      <c r="D17" s="611"/>
    </row>
    <row r="18" spans="1:4" ht="18" customHeight="1" x14ac:dyDescent="0.2">
      <c r="A18" s="396"/>
      <c r="B18" s="397"/>
      <c r="C18" s="395"/>
      <c r="D18" s="611"/>
    </row>
    <row r="19" spans="1:4" ht="38.25" customHeight="1" x14ac:dyDescent="0.2">
      <c r="A19" s="398" t="s">
        <v>45</v>
      </c>
      <c r="B19" s="399">
        <f>SUM(B6:B18)</f>
        <v>3113998</v>
      </c>
      <c r="C19" s="400" t="s">
        <v>45</v>
      </c>
      <c r="D19" s="612">
        <f>SUM(D6:D18)</f>
        <v>3174083</v>
      </c>
    </row>
    <row r="20" spans="1:4" ht="18" customHeight="1" thickBot="1" x14ac:dyDescent="0.25">
      <c r="A20" s="401" t="s">
        <v>46</v>
      </c>
      <c r="B20" s="402">
        <f>IF(((D19-B19)&gt;0),D19-B19,"----")</f>
        <v>60085</v>
      </c>
      <c r="C20" s="403" t="s">
        <v>47</v>
      </c>
      <c r="D20" s="613" t="str">
        <f>IF(((B19-D19)&gt;0),B19-D19,"----")</f>
        <v>----</v>
      </c>
    </row>
    <row r="21" spans="1:4" ht="18" customHeight="1" x14ac:dyDescent="0.2">
      <c r="A21" s="404"/>
      <c r="B21" s="404"/>
      <c r="C21" s="405"/>
      <c r="D21" s="74"/>
    </row>
    <row r="22" spans="1:4" ht="15.75" x14ac:dyDescent="0.2">
      <c r="A22" s="404"/>
      <c r="B22" s="404"/>
      <c r="C22" s="404"/>
      <c r="D22" s="404"/>
    </row>
    <row r="23" spans="1:4" ht="15.75" x14ac:dyDescent="0.2">
      <c r="A23" s="404"/>
      <c r="B23" s="404"/>
      <c r="C23" s="405"/>
      <c r="D23" s="74"/>
    </row>
    <row r="24" spans="1:4" ht="15.75" x14ac:dyDescent="0.2">
      <c r="A24" s="404"/>
      <c r="B24" s="404"/>
      <c r="C24" s="405"/>
      <c r="D24" s="74"/>
    </row>
    <row r="25" spans="1:4" ht="15.75" x14ac:dyDescent="0.2">
      <c r="A25" s="404"/>
      <c r="B25" s="404"/>
      <c r="C25" s="405"/>
      <c r="D25" s="74"/>
    </row>
    <row r="26" spans="1:4" ht="15.75" x14ac:dyDescent="0.2">
      <c r="A26" s="406"/>
      <c r="B26" s="406"/>
      <c r="C26" s="407"/>
      <c r="D26" s="74"/>
    </row>
    <row r="27" spans="1:4" ht="15.75" x14ac:dyDescent="0.2">
      <c r="A27" s="406"/>
      <c r="B27" s="406">
        <f>B24-B22</f>
        <v>0</v>
      </c>
      <c r="C27" s="406">
        <f>C24-C22</f>
        <v>0</v>
      </c>
      <c r="D27" s="75">
        <f>D24-D22</f>
        <v>0</v>
      </c>
    </row>
    <row r="28" spans="1:4" ht="15.75" x14ac:dyDescent="0.2">
      <c r="A28" s="406"/>
      <c r="B28" s="406"/>
      <c r="C28" s="407"/>
      <c r="D28" s="74"/>
    </row>
    <row r="29" spans="1:4" ht="15.75" x14ac:dyDescent="0.2">
      <c r="A29" s="406"/>
      <c r="B29" s="406"/>
      <c r="C29" s="407"/>
      <c r="D29" s="74"/>
    </row>
    <row r="30" spans="1:4" ht="15.75" x14ac:dyDescent="0.2">
      <c r="A30" s="406"/>
      <c r="B30" s="406"/>
      <c r="C30" s="407"/>
      <c r="D30" s="74"/>
    </row>
    <row r="31" spans="1:4" ht="15.75" x14ac:dyDescent="0.2">
      <c r="A31" s="406"/>
      <c r="B31" s="406"/>
      <c r="C31" s="407"/>
      <c r="D31" s="74"/>
    </row>
    <row r="32" spans="1:4" ht="15.75" x14ac:dyDescent="0.2">
      <c r="A32" s="406"/>
      <c r="B32" s="406"/>
      <c r="C32" s="407"/>
      <c r="D32" s="74"/>
    </row>
    <row r="33" spans="1:4" ht="15.75" x14ac:dyDescent="0.2">
      <c r="A33" s="406"/>
      <c r="B33" s="406"/>
      <c r="C33" s="407"/>
      <c r="D33" s="115"/>
    </row>
    <row r="34" spans="1:4" ht="15.75" x14ac:dyDescent="0.2">
      <c r="A34" s="404"/>
      <c r="B34" s="404"/>
      <c r="C34" s="405"/>
      <c r="D34" s="74"/>
    </row>
    <row r="35" spans="1:4" ht="15.75" x14ac:dyDescent="0.2">
      <c r="A35" s="404"/>
      <c r="B35" s="404"/>
      <c r="C35" s="405"/>
      <c r="D35" s="74"/>
    </row>
    <row r="36" spans="1:4" ht="15.75" x14ac:dyDescent="0.2">
      <c r="A36" s="404"/>
      <c r="B36" s="404"/>
      <c r="C36" s="405"/>
      <c r="D36" s="74"/>
    </row>
    <row r="37" spans="1:4" x14ac:dyDescent="0.2">
      <c r="A37" s="75"/>
      <c r="B37" s="75"/>
      <c r="C37" s="74"/>
      <c r="D37" s="74"/>
    </row>
    <row r="38" spans="1:4" x14ac:dyDescent="0.2">
      <c r="A38" s="75"/>
      <c r="B38" s="75"/>
      <c r="C38" s="74"/>
      <c r="D38" s="74"/>
    </row>
    <row r="39" spans="1:4" x14ac:dyDescent="0.2">
      <c r="A39" s="75"/>
      <c r="B39" s="75"/>
      <c r="C39" s="74"/>
      <c r="D39" s="74"/>
    </row>
    <row r="40" spans="1:4" x14ac:dyDescent="0.2">
      <c r="A40" s="75"/>
      <c r="B40" s="75"/>
      <c r="C40" s="74"/>
      <c r="D40" s="74"/>
    </row>
    <row r="41" spans="1:4" x14ac:dyDescent="0.2">
      <c r="A41" s="75"/>
      <c r="B41" s="75"/>
      <c r="C41" s="74"/>
      <c r="D41" s="74"/>
    </row>
    <row r="42" spans="1:4" x14ac:dyDescent="0.2">
      <c r="A42" s="75"/>
      <c r="B42" s="75"/>
      <c r="C42" s="74"/>
      <c r="D42" s="74"/>
    </row>
    <row r="43" spans="1:4" x14ac:dyDescent="0.2">
      <c r="A43" s="75"/>
      <c r="B43" s="75"/>
      <c r="C43" s="74"/>
      <c r="D43" s="74"/>
    </row>
    <row r="44" spans="1:4" x14ac:dyDescent="0.2">
      <c r="A44" s="75"/>
      <c r="B44" s="75"/>
      <c r="C44" s="74"/>
      <c r="D44" s="74"/>
    </row>
    <row r="45" spans="1:4" x14ac:dyDescent="0.2">
      <c r="A45" s="75"/>
      <c r="B45" s="75"/>
      <c r="C45" s="74"/>
      <c r="D45" s="74"/>
    </row>
    <row r="46" spans="1:4" x14ac:dyDescent="0.2">
      <c r="A46" s="75"/>
      <c r="B46" s="75"/>
      <c r="C46" s="74"/>
      <c r="D46" s="74"/>
    </row>
    <row r="47" spans="1:4" x14ac:dyDescent="0.2">
      <c r="A47" s="75"/>
      <c r="B47" s="75"/>
      <c r="C47" s="74"/>
      <c r="D47" s="74"/>
    </row>
    <row r="48" spans="1:4" x14ac:dyDescent="0.2">
      <c r="A48" s="75"/>
      <c r="B48" s="75"/>
      <c r="C48" s="74"/>
      <c r="D48" s="74"/>
    </row>
    <row r="49" spans="1:4" x14ac:dyDescent="0.2">
      <c r="A49" s="75"/>
      <c r="B49" s="75"/>
      <c r="C49" s="74"/>
      <c r="D49" s="74"/>
    </row>
    <row r="50" spans="1:4" x14ac:dyDescent="0.2">
      <c r="A50" s="75"/>
      <c r="B50" s="75"/>
      <c r="C50" s="74"/>
      <c r="D50" s="74"/>
    </row>
    <row r="51" spans="1:4" x14ac:dyDescent="0.2">
      <c r="A51" s="75"/>
      <c r="B51" s="75"/>
      <c r="C51" s="74"/>
      <c r="D51" s="74"/>
    </row>
    <row r="52" spans="1:4" x14ac:dyDescent="0.2">
      <c r="A52" s="75"/>
      <c r="B52" s="75"/>
      <c r="C52" s="74"/>
      <c r="D52" s="74"/>
    </row>
    <row r="53" spans="1:4" x14ac:dyDescent="0.2">
      <c r="A53" s="75"/>
      <c r="B53" s="75"/>
      <c r="C53" s="74"/>
      <c r="D53" s="74"/>
    </row>
    <row r="54" spans="1:4" x14ac:dyDescent="0.2">
      <c r="A54" s="75"/>
      <c r="B54" s="75"/>
      <c r="C54" s="74"/>
      <c r="D54" s="74"/>
    </row>
    <row r="55" spans="1:4" x14ac:dyDescent="0.2">
      <c r="A55" s="75"/>
      <c r="B55" s="75"/>
      <c r="C55" s="74"/>
      <c r="D55" s="74"/>
    </row>
    <row r="56" spans="1:4" x14ac:dyDescent="0.2">
      <c r="A56" s="75"/>
      <c r="B56" s="75"/>
      <c r="C56" s="74"/>
      <c r="D56" s="74"/>
    </row>
    <row r="57" spans="1:4" x14ac:dyDescent="0.2">
      <c r="A57" s="75"/>
      <c r="B57" s="75"/>
      <c r="C57" s="74"/>
      <c r="D57" s="74"/>
    </row>
    <row r="58" spans="1:4" x14ac:dyDescent="0.2">
      <c r="A58" s="75"/>
      <c r="B58" s="75"/>
      <c r="C58" s="74"/>
      <c r="D58" s="74"/>
    </row>
  </sheetData>
  <mergeCells count="4">
    <mergeCell ref="A1:D1"/>
    <mergeCell ref="A2:D2"/>
    <mergeCell ref="A4:B4"/>
    <mergeCell ref="C4:D4"/>
  </mergeCells>
  <phoneticPr fontId="24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0" orientation="portrait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topLeftCell="B1" zoomScaleNormal="100" workbookViewId="0">
      <selection activeCell="A2" sqref="A2:AA2"/>
    </sheetView>
  </sheetViews>
  <sheetFormatPr defaultColWidth="8" defaultRowHeight="15.75" x14ac:dyDescent="0.25"/>
  <cols>
    <col min="1" max="2" width="8" style="77"/>
    <col min="3" max="3" width="23.7109375" style="77" customWidth="1"/>
    <col min="4" max="4" width="6.140625" style="77" customWidth="1"/>
    <col min="5" max="5" width="4.28515625" style="77" customWidth="1"/>
    <col min="6" max="6" width="27.140625" style="77" customWidth="1"/>
    <col min="7" max="9" width="15.7109375" style="77" customWidth="1"/>
    <col min="10" max="16384" width="8" style="77"/>
  </cols>
  <sheetData>
    <row r="1" spans="3:10" x14ac:dyDescent="0.25">
      <c r="C1" s="755" t="s">
        <v>452</v>
      </c>
      <c r="D1" s="755"/>
      <c r="E1" s="755"/>
      <c r="F1" s="755"/>
      <c r="G1" s="755"/>
      <c r="H1" s="755"/>
      <c r="I1" s="755"/>
    </row>
    <row r="2" spans="3:10" ht="36" customHeight="1" x14ac:dyDescent="0.25">
      <c r="C2" s="755" t="s">
        <v>453</v>
      </c>
      <c r="D2" s="755"/>
      <c r="E2" s="755"/>
      <c r="F2" s="755"/>
      <c r="G2" s="755"/>
      <c r="H2" s="755"/>
      <c r="I2" s="755"/>
    </row>
    <row r="3" spans="3:10" ht="16.5" thickBot="1" x14ac:dyDescent="0.3">
      <c r="I3" s="78" t="s">
        <v>48</v>
      </c>
      <c r="J3" s="79"/>
    </row>
    <row r="4" spans="3:10" x14ac:dyDescent="0.25">
      <c r="C4" s="760" t="s">
        <v>120</v>
      </c>
      <c r="D4" s="761"/>
      <c r="E4" s="761"/>
      <c r="F4" s="761"/>
      <c r="G4" s="118" t="s">
        <v>49</v>
      </c>
      <c r="H4" s="118" t="s">
        <v>50</v>
      </c>
      <c r="I4" s="119" t="s">
        <v>151</v>
      </c>
    </row>
    <row r="5" spans="3:10" ht="17.25" customHeight="1" x14ac:dyDescent="0.25">
      <c r="C5" s="756" t="s">
        <v>2</v>
      </c>
      <c r="D5" s="757"/>
      <c r="E5" s="757"/>
      <c r="F5" s="757"/>
      <c r="G5" s="80">
        <f>'9.1.mell működés mérleg'!B20-'9.1.mell működés mérleg'!B11</f>
        <v>2279862</v>
      </c>
      <c r="H5" s="80">
        <f>'9.2.mell felhalm mérleg'!B19-'9.2.mell felhalm mérleg'!B9</f>
        <v>2478146</v>
      </c>
      <c r="I5" s="81">
        <f>G5+H5</f>
        <v>4758008</v>
      </c>
    </row>
    <row r="6" spans="3:10" ht="20.25" customHeight="1" x14ac:dyDescent="0.25">
      <c r="C6" s="756" t="s">
        <v>51</v>
      </c>
      <c r="D6" s="757"/>
      <c r="E6" s="757"/>
      <c r="F6" s="757"/>
      <c r="G6" s="80">
        <f>'9.1.mell működés mérleg'!D20</f>
        <v>2337976</v>
      </c>
      <c r="H6" s="80">
        <f>'9.2.mell felhalm mérleg'!D19</f>
        <v>3174083</v>
      </c>
      <c r="I6" s="81">
        <f>G6+H6</f>
        <v>5512059</v>
      </c>
    </row>
    <row r="7" spans="3:10" s="82" customFormat="1" ht="15.75" customHeight="1" x14ac:dyDescent="0.25">
      <c r="C7" s="762" t="s">
        <v>52</v>
      </c>
      <c r="D7" s="763"/>
      <c r="E7" s="763"/>
      <c r="F7" s="763"/>
      <c r="G7" s="120">
        <f>G5-G6</f>
        <v>-58114</v>
      </c>
      <c r="H7" s="120">
        <f>H5-H6</f>
        <v>-695937</v>
      </c>
      <c r="I7" s="81">
        <f>G7+H7</f>
        <v>-754051</v>
      </c>
    </row>
    <row r="8" spans="3:10" s="82" customFormat="1" ht="24" customHeight="1" x14ac:dyDescent="0.25">
      <c r="C8" s="762" t="s">
        <v>53</v>
      </c>
      <c r="D8" s="763"/>
      <c r="E8" s="763"/>
      <c r="F8" s="763"/>
      <c r="G8" s="120">
        <f>'9.1.mell működés mérleg'!B11</f>
        <v>118199</v>
      </c>
      <c r="H8" s="120">
        <v>635852</v>
      </c>
      <c r="I8" s="81">
        <f>G8+H8</f>
        <v>754051</v>
      </c>
    </row>
    <row r="9" spans="3:10" x14ac:dyDescent="0.25">
      <c r="C9" s="756" t="s">
        <v>54</v>
      </c>
      <c r="D9" s="757"/>
      <c r="E9" s="757"/>
      <c r="F9" s="757"/>
      <c r="G9" s="80"/>
      <c r="H9" s="80"/>
      <c r="I9" s="81">
        <f t="shared" ref="I9:I11" si="0">G9+H9</f>
        <v>0</v>
      </c>
    </row>
    <row r="10" spans="3:10" x14ac:dyDescent="0.25">
      <c r="C10" s="756" t="s">
        <v>55</v>
      </c>
      <c r="D10" s="757"/>
      <c r="E10" s="757"/>
      <c r="F10" s="757"/>
      <c r="G10" s="80"/>
      <c r="H10" s="80"/>
      <c r="I10" s="81">
        <f t="shared" si="0"/>
        <v>0</v>
      </c>
    </row>
    <row r="11" spans="3:10" s="82" customFormat="1" ht="24" customHeight="1" x14ac:dyDescent="0.25">
      <c r="C11" s="762" t="s">
        <v>56</v>
      </c>
      <c r="D11" s="763"/>
      <c r="E11" s="763"/>
      <c r="F11" s="763"/>
      <c r="G11" s="120"/>
      <c r="H11" s="120"/>
      <c r="I11" s="81">
        <f t="shared" si="0"/>
        <v>0</v>
      </c>
    </row>
    <row r="12" spans="3:10" x14ac:dyDescent="0.25">
      <c r="C12" s="756" t="s">
        <v>152</v>
      </c>
      <c r="D12" s="757"/>
      <c r="E12" s="757"/>
      <c r="F12" s="757"/>
      <c r="G12" s="80">
        <f>G6+G7+G8</f>
        <v>2398061</v>
      </c>
      <c r="H12" s="80">
        <f>H6+H7+H8</f>
        <v>3113998</v>
      </c>
      <c r="I12" s="81">
        <f>G12+H12</f>
        <v>5512059</v>
      </c>
    </row>
    <row r="13" spans="3:10" ht="16.5" thickBot="1" x14ac:dyDescent="0.3">
      <c r="C13" s="758" t="s">
        <v>191</v>
      </c>
      <c r="D13" s="759"/>
      <c r="E13" s="759"/>
      <c r="F13" s="759"/>
      <c r="G13" s="83">
        <f>G5+G8</f>
        <v>2398061</v>
      </c>
      <c r="H13" s="83">
        <f>H5+H8</f>
        <v>3113998</v>
      </c>
      <c r="I13" s="84">
        <f>G13+H13</f>
        <v>5512059</v>
      </c>
    </row>
    <row r="14" spans="3:10" x14ac:dyDescent="0.25">
      <c r="C14" s="85"/>
      <c r="D14" s="85"/>
      <c r="E14" s="85"/>
      <c r="F14" s="85"/>
      <c r="G14" s="86"/>
      <c r="H14" s="86"/>
      <c r="I14" s="86"/>
    </row>
    <row r="26" spans="1:3" x14ac:dyDescent="0.25">
      <c r="A26" s="86"/>
      <c r="B26" s="86"/>
      <c r="C26" s="86"/>
    </row>
    <row r="27" spans="1:3" x14ac:dyDescent="0.25">
      <c r="A27" s="86"/>
      <c r="B27" s="86"/>
      <c r="C27" s="86"/>
    </row>
    <row r="28" spans="1:3" x14ac:dyDescent="0.25">
      <c r="A28" s="86"/>
      <c r="B28" s="86"/>
      <c r="C28" s="86"/>
    </row>
    <row r="29" spans="1:3" x14ac:dyDescent="0.25">
      <c r="A29" s="86"/>
      <c r="B29" s="86"/>
      <c r="C29" s="86"/>
    </row>
    <row r="30" spans="1:3" x14ac:dyDescent="0.25">
      <c r="A30" s="86"/>
      <c r="B30" s="86"/>
      <c r="C30" s="86"/>
    </row>
    <row r="31" spans="1:3" x14ac:dyDescent="0.25">
      <c r="A31" s="86"/>
      <c r="B31" s="86"/>
      <c r="C31" s="86"/>
    </row>
    <row r="32" spans="1:3" x14ac:dyDescent="0.25">
      <c r="A32" s="86"/>
      <c r="B32" s="86"/>
      <c r="C32" s="86"/>
    </row>
    <row r="33" spans="1:4" x14ac:dyDescent="0.25">
      <c r="A33" s="86"/>
      <c r="B33" s="86"/>
      <c r="C33" s="86"/>
      <c r="D33" s="86"/>
    </row>
  </sheetData>
  <mergeCells count="12">
    <mergeCell ref="C1:I1"/>
    <mergeCell ref="C2:I2"/>
    <mergeCell ref="C12:F12"/>
    <mergeCell ref="C13:F13"/>
    <mergeCell ref="C4:F4"/>
    <mergeCell ref="C5:F5"/>
    <mergeCell ref="C6:F6"/>
    <mergeCell ref="C7:F7"/>
    <mergeCell ref="C11:F11"/>
    <mergeCell ref="C8:F8"/>
    <mergeCell ref="C9:F9"/>
    <mergeCell ref="C10:F10"/>
  </mergeCells>
  <phoneticPr fontId="33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0" orientation="portrait" verticalDpi="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G36"/>
  <sheetViews>
    <sheetView topLeftCell="B1" zoomScale="80" zoomScaleNormal="80" workbookViewId="0">
      <selection activeCell="A2" sqref="A2:AA2"/>
    </sheetView>
  </sheetViews>
  <sheetFormatPr defaultColWidth="9.140625" defaultRowHeight="15" x14ac:dyDescent="0.25"/>
  <cols>
    <col min="1" max="1" width="23.85546875" style="231" customWidth="1"/>
    <col min="2" max="2" width="21.140625" style="231" customWidth="1"/>
    <col min="3" max="3" width="23.7109375" style="231" customWidth="1"/>
    <col min="4" max="4" width="39.7109375" style="231" customWidth="1"/>
    <col min="5" max="5" width="31.42578125" style="231" customWidth="1"/>
    <col min="6" max="6" width="36" style="231" customWidth="1"/>
    <col min="7" max="7" width="24.42578125" style="231" customWidth="1"/>
    <col min="8" max="8" width="10" style="231" customWidth="1"/>
    <col min="9" max="16384" width="9.140625" style="231"/>
  </cols>
  <sheetData>
    <row r="2" spans="1:7" x14ac:dyDescent="0.25">
      <c r="C2" s="770" t="s">
        <v>457</v>
      </c>
      <c r="D2" s="770"/>
      <c r="E2" s="770"/>
      <c r="F2" s="771"/>
    </row>
    <row r="3" spans="1:7" ht="15" customHeight="1" x14ac:dyDescent="0.25">
      <c r="A3" s="370"/>
      <c r="B3" s="370"/>
      <c r="C3" s="768" t="s">
        <v>303</v>
      </c>
      <c r="D3" s="768"/>
      <c r="E3" s="768"/>
      <c r="F3" s="768"/>
    </row>
    <row r="4" spans="1:7" ht="15" customHeight="1" x14ac:dyDescent="0.25">
      <c r="A4" s="370"/>
      <c r="B4" s="370"/>
      <c r="C4" s="769"/>
      <c r="D4" s="769"/>
      <c r="E4" s="769"/>
      <c r="F4" s="769"/>
    </row>
    <row r="5" spans="1:7" ht="17.25" customHeight="1" x14ac:dyDescent="0.25">
      <c r="A5" s="764" t="s">
        <v>348</v>
      </c>
      <c r="B5" s="764"/>
      <c r="C5" s="764"/>
      <c r="D5" s="765"/>
      <c r="E5" s="765"/>
      <c r="F5" s="765"/>
      <c r="G5" s="765"/>
    </row>
    <row r="6" spans="1:7" ht="20.25" customHeight="1" x14ac:dyDescent="0.25">
      <c r="A6" s="371" t="s">
        <v>349</v>
      </c>
      <c r="B6" s="371" t="s">
        <v>350</v>
      </c>
      <c r="C6" s="371" t="s">
        <v>351</v>
      </c>
      <c r="D6" s="232" t="s">
        <v>352</v>
      </c>
      <c r="E6" s="233" t="s">
        <v>353</v>
      </c>
      <c r="F6" s="234" t="s">
        <v>354</v>
      </c>
      <c r="G6" s="235" t="s">
        <v>355</v>
      </c>
    </row>
    <row r="7" spans="1:7" ht="15.75" customHeight="1" x14ac:dyDescent="0.25">
      <c r="A7" s="372" t="s">
        <v>356</v>
      </c>
      <c r="B7" s="373">
        <v>507000000</v>
      </c>
      <c r="C7" s="374" t="s">
        <v>332</v>
      </c>
      <c r="D7" s="236" t="s">
        <v>357</v>
      </c>
      <c r="E7" s="237" t="s">
        <v>358</v>
      </c>
      <c r="F7" s="238" t="s">
        <v>401</v>
      </c>
      <c r="G7" s="239">
        <v>89976755</v>
      </c>
    </row>
    <row r="8" spans="1:7" ht="31.5" x14ac:dyDescent="0.25">
      <c r="A8" s="372" t="s">
        <v>359</v>
      </c>
      <c r="B8" s="373">
        <v>198411330</v>
      </c>
      <c r="C8" s="374" t="s">
        <v>333</v>
      </c>
      <c r="D8" s="236" t="s">
        <v>357</v>
      </c>
      <c r="E8" s="236" t="s">
        <v>357</v>
      </c>
      <c r="F8" s="240" t="s">
        <v>9</v>
      </c>
      <c r="G8" s="241"/>
    </row>
    <row r="9" spans="1:7" ht="31.5" x14ac:dyDescent="0.25">
      <c r="A9" s="372" t="s">
        <v>360</v>
      </c>
      <c r="B9" s="373">
        <v>78189080</v>
      </c>
      <c r="C9" s="374" t="s">
        <v>335</v>
      </c>
      <c r="D9" s="242" t="s">
        <v>361</v>
      </c>
      <c r="E9" s="236" t="s">
        <v>357</v>
      </c>
      <c r="F9" s="240" t="s">
        <v>9</v>
      </c>
      <c r="G9" s="241"/>
    </row>
    <row r="10" spans="1:7" ht="31.5" x14ac:dyDescent="0.25">
      <c r="A10" s="372" t="s">
        <v>362</v>
      </c>
      <c r="B10" s="373">
        <v>79637108</v>
      </c>
      <c r="C10" s="374" t="s">
        <v>336</v>
      </c>
      <c r="D10" s="236" t="s">
        <v>357</v>
      </c>
      <c r="E10" s="236" t="s">
        <v>357</v>
      </c>
      <c r="F10" s="240" t="s">
        <v>9</v>
      </c>
      <c r="G10" s="241"/>
    </row>
    <row r="11" spans="1:7" ht="47.25" x14ac:dyDescent="0.25">
      <c r="A11" s="372" t="s">
        <v>363</v>
      </c>
      <c r="B11" s="373">
        <v>731943597</v>
      </c>
      <c r="C11" s="374" t="s">
        <v>334</v>
      </c>
      <c r="D11" s="242" t="s">
        <v>364</v>
      </c>
      <c r="E11" s="237" t="s">
        <v>365</v>
      </c>
      <c r="F11" s="243" t="s">
        <v>366</v>
      </c>
      <c r="G11" s="244">
        <v>5000000</v>
      </c>
    </row>
    <row r="12" spans="1:7" ht="47.25" x14ac:dyDescent="0.25">
      <c r="A12" s="372" t="s">
        <v>367</v>
      </c>
      <c r="B12" s="373">
        <v>278960550</v>
      </c>
      <c r="C12" s="374" t="s">
        <v>337</v>
      </c>
      <c r="D12" s="242" t="s">
        <v>368</v>
      </c>
      <c r="E12" s="237" t="s">
        <v>369</v>
      </c>
      <c r="F12" s="240" t="s">
        <v>400</v>
      </c>
      <c r="G12" s="241"/>
    </row>
    <row r="13" spans="1:7" ht="78.75" x14ac:dyDescent="0.25">
      <c r="A13" s="372" t="s">
        <v>370</v>
      </c>
      <c r="B13" s="373">
        <v>60000000</v>
      </c>
      <c r="C13" s="374" t="s">
        <v>371</v>
      </c>
      <c r="D13" s="245" t="s">
        <v>357</v>
      </c>
      <c r="E13" s="245" t="s">
        <v>357</v>
      </c>
      <c r="F13" s="240" t="s">
        <v>9</v>
      </c>
      <c r="G13" s="241"/>
    </row>
    <row r="14" spans="1:7" ht="63" x14ac:dyDescent="0.25">
      <c r="A14" s="372" t="s">
        <v>372</v>
      </c>
      <c r="B14" s="373">
        <v>40668992</v>
      </c>
      <c r="C14" s="374" t="s">
        <v>338</v>
      </c>
      <c r="D14" s="242" t="s">
        <v>373</v>
      </c>
      <c r="E14" s="245" t="s">
        <v>357</v>
      </c>
      <c r="F14" s="240" t="s">
        <v>9</v>
      </c>
      <c r="G14" s="241"/>
    </row>
    <row r="15" spans="1:7" ht="63" x14ac:dyDescent="0.25">
      <c r="A15" s="372" t="s">
        <v>374</v>
      </c>
      <c r="B15" s="373">
        <v>410000000</v>
      </c>
      <c r="C15" s="374" t="s">
        <v>339</v>
      </c>
      <c r="D15" s="240" t="s">
        <v>375</v>
      </c>
      <c r="E15" s="246" t="s">
        <v>376</v>
      </c>
      <c r="F15" s="240" t="s">
        <v>377</v>
      </c>
      <c r="G15" s="241"/>
    </row>
    <row r="16" spans="1:7" ht="45" x14ac:dyDescent="0.25">
      <c r="A16" s="372" t="s">
        <v>378</v>
      </c>
      <c r="B16" s="373">
        <v>350000000</v>
      </c>
      <c r="C16" s="374" t="s">
        <v>340</v>
      </c>
      <c r="D16" s="238" t="s">
        <v>379</v>
      </c>
      <c r="E16" s="245" t="s">
        <v>357</v>
      </c>
      <c r="F16" s="240" t="s">
        <v>9</v>
      </c>
      <c r="G16" s="241"/>
    </row>
    <row r="17" spans="1:7" ht="60" x14ac:dyDescent="0.25">
      <c r="A17" s="372" t="s">
        <v>380</v>
      </c>
      <c r="B17" s="373">
        <v>154273300</v>
      </c>
      <c r="C17" s="374" t="s">
        <v>341</v>
      </c>
      <c r="D17" s="238" t="s">
        <v>381</v>
      </c>
      <c r="E17" s="245" t="s">
        <v>357</v>
      </c>
      <c r="F17" s="240" t="s">
        <v>377</v>
      </c>
      <c r="G17" s="241"/>
    </row>
    <row r="18" spans="1:7" ht="15.75" x14ac:dyDescent="0.25">
      <c r="A18" s="375" t="s">
        <v>343</v>
      </c>
      <c r="B18" s="376">
        <v>9000000</v>
      </c>
      <c r="C18" s="375" t="s">
        <v>342</v>
      </c>
      <c r="D18" s="247" t="s">
        <v>382</v>
      </c>
      <c r="E18" s="247" t="s">
        <v>382</v>
      </c>
      <c r="F18" s="241" t="s">
        <v>9</v>
      </c>
      <c r="G18" s="241"/>
    </row>
    <row r="19" spans="1:7" ht="15.75" x14ac:dyDescent="0.25">
      <c r="A19" s="377" t="s">
        <v>180</v>
      </c>
      <c r="B19" s="378">
        <f>SUM(B7:B18)</f>
        <v>2898083957</v>
      </c>
      <c r="C19" s="379"/>
      <c r="D19" s="248"/>
      <c r="E19" s="248"/>
      <c r="F19" s="248"/>
      <c r="G19" s="249">
        <f>SUM(G7:G18)</f>
        <v>94976755</v>
      </c>
    </row>
    <row r="20" spans="1:7" ht="15.75" x14ac:dyDescent="0.25">
      <c r="A20" s="370"/>
      <c r="B20" s="370"/>
      <c r="C20" s="370"/>
    </row>
    <row r="21" spans="1:7" ht="15.75" x14ac:dyDescent="0.25">
      <c r="A21" s="370"/>
      <c r="B21" s="370"/>
      <c r="C21" s="380"/>
    </row>
    <row r="22" spans="1:7" ht="15.75" x14ac:dyDescent="0.25">
      <c r="A22" s="381" t="s">
        <v>383</v>
      </c>
      <c r="B22" s="382"/>
      <c r="C22" s="383">
        <v>114300</v>
      </c>
    </row>
    <row r="23" spans="1:7" ht="32.25" customHeight="1" x14ac:dyDescent="0.25">
      <c r="A23" s="766" t="s">
        <v>384</v>
      </c>
      <c r="B23" s="767"/>
      <c r="C23" s="383">
        <v>991000</v>
      </c>
    </row>
    <row r="24" spans="1:7" ht="31.5" customHeight="1" x14ac:dyDescent="0.25">
      <c r="A24" s="766" t="s">
        <v>385</v>
      </c>
      <c r="B24" s="767"/>
      <c r="C24" s="383">
        <v>2413000</v>
      </c>
    </row>
    <row r="25" spans="1:7" ht="15.75" x14ac:dyDescent="0.25">
      <c r="A25" s="384" t="s">
        <v>386</v>
      </c>
      <c r="B25" s="384"/>
      <c r="C25" s="385">
        <f>SUM(C22:C24)</f>
        <v>3518300</v>
      </c>
    </row>
    <row r="26" spans="1:7" ht="15.75" x14ac:dyDescent="0.25">
      <c r="A26" s="370"/>
      <c r="B26" s="370"/>
      <c r="C26" s="370"/>
    </row>
    <row r="27" spans="1:7" ht="15.75" x14ac:dyDescent="0.25">
      <c r="A27" s="370"/>
      <c r="B27" s="370"/>
      <c r="C27" s="370"/>
    </row>
    <row r="28" spans="1:7" ht="15.75" x14ac:dyDescent="0.25">
      <c r="A28" s="370"/>
      <c r="B28" s="370"/>
      <c r="C28" s="370"/>
    </row>
    <row r="29" spans="1:7" ht="15.75" x14ac:dyDescent="0.25">
      <c r="A29" s="370"/>
      <c r="B29" s="370"/>
      <c r="C29" s="370"/>
    </row>
    <row r="30" spans="1:7" ht="15.75" x14ac:dyDescent="0.25">
      <c r="A30" s="370"/>
      <c r="B30" s="370"/>
      <c r="C30" s="370"/>
    </row>
    <row r="31" spans="1:7" ht="15.75" x14ac:dyDescent="0.25">
      <c r="A31" s="370"/>
      <c r="B31" s="370"/>
      <c r="C31" s="370"/>
    </row>
    <row r="32" spans="1:7" ht="15.75" x14ac:dyDescent="0.25">
      <c r="A32" s="370"/>
      <c r="B32" s="370"/>
      <c r="C32" s="370"/>
    </row>
    <row r="33" spans="1:3" ht="15.75" x14ac:dyDescent="0.25">
      <c r="A33" s="370"/>
      <c r="B33" s="370"/>
      <c r="C33" s="370"/>
    </row>
    <row r="34" spans="1:3" ht="15.75" x14ac:dyDescent="0.25">
      <c r="A34" s="370"/>
      <c r="B34" s="370"/>
      <c r="C34" s="370"/>
    </row>
    <row r="35" spans="1:3" ht="15.75" x14ac:dyDescent="0.25">
      <c r="A35" s="370"/>
      <c r="B35" s="370"/>
      <c r="C35" s="370"/>
    </row>
    <row r="36" spans="1:3" ht="15.75" x14ac:dyDescent="0.25">
      <c r="A36" s="370"/>
      <c r="B36" s="370"/>
      <c r="C36" s="370"/>
    </row>
  </sheetData>
  <mergeCells count="5">
    <mergeCell ref="A5:G5"/>
    <mergeCell ref="A23:B23"/>
    <mergeCell ref="A24:B24"/>
    <mergeCell ref="C3:F4"/>
    <mergeCell ref="C2:F2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68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50"/>
  </sheetPr>
  <dimension ref="A1:P36"/>
  <sheetViews>
    <sheetView topLeftCell="B1" zoomScaleNormal="100" workbookViewId="0">
      <selection activeCell="A2" sqref="A2:AA2"/>
    </sheetView>
  </sheetViews>
  <sheetFormatPr defaultRowHeight="12.75" x14ac:dyDescent="0.2"/>
  <cols>
    <col min="1" max="1" width="8.42578125" style="166" customWidth="1"/>
    <col min="2" max="2" width="21.85546875" style="166" customWidth="1"/>
    <col min="3" max="3" width="38.42578125" style="166" customWidth="1"/>
    <col min="4" max="4" width="11.140625" style="166" customWidth="1"/>
    <col min="5" max="5" width="11.5703125" style="166" customWidth="1"/>
    <col min="6" max="16384" width="9.140625" style="166"/>
  </cols>
  <sheetData>
    <row r="1" spans="1:16" x14ac:dyDescent="0.2">
      <c r="B1" s="774"/>
      <c r="C1" s="774"/>
      <c r="D1" s="774"/>
      <c r="E1" s="774"/>
    </row>
    <row r="2" spans="1:16" x14ac:dyDescent="0.2">
      <c r="B2" s="775" t="s">
        <v>458</v>
      </c>
      <c r="C2" s="775"/>
      <c r="D2" s="775"/>
      <c r="E2" s="775"/>
    </row>
    <row r="3" spans="1:16" ht="15.75" x14ac:dyDescent="0.2">
      <c r="A3" s="364"/>
      <c r="B3" s="776" t="s">
        <v>115</v>
      </c>
      <c r="C3" s="776"/>
      <c r="D3" s="777"/>
      <c r="E3" s="777"/>
    </row>
    <row r="4" spans="1:16" ht="12.75" customHeight="1" x14ac:dyDescent="0.2">
      <c r="A4" s="364"/>
      <c r="B4" s="786" t="s">
        <v>459</v>
      </c>
      <c r="C4" s="786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</row>
    <row r="5" spans="1:16" ht="17.25" customHeight="1" thickBot="1" x14ac:dyDescent="0.25">
      <c r="A5" s="364"/>
      <c r="B5" s="335"/>
      <c r="C5" s="335"/>
      <c r="D5" s="88"/>
      <c r="E5" s="89" t="s">
        <v>48</v>
      </c>
    </row>
    <row r="6" spans="1:16" ht="20.25" customHeight="1" thickTop="1" x14ac:dyDescent="0.2">
      <c r="A6" s="778" t="s">
        <v>0</v>
      </c>
      <c r="B6" s="780" t="s">
        <v>120</v>
      </c>
      <c r="C6" s="780" t="s">
        <v>57</v>
      </c>
      <c r="D6" s="782" t="s">
        <v>58</v>
      </c>
      <c r="E6" s="783"/>
    </row>
    <row r="7" spans="1:16" ht="15.75" customHeight="1" x14ac:dyDescent="0.2">
      <c r="A7" s="779"/>
      <c r="B7" s="781"/>
      <c r="C7" s="781"/>
      <c r="D7" s="784"/>
      <c r="E7" s="785"/>
    </row>
    <row r="8" spans="1:16" ht="30.75" customHeight="1" x14ac:dyDescent="0.25">
      <c r="A8" s="614" t="s">
        <v>117</v>
      </c>
      <c r="B8" s="615" t="s">
        <v>59</v>
      </c>
      <c r="C8" s="616" t="s">
        <v>60</v>
      </c>
      <c r="D8" s="619"/>
      <c r="E8" s="620">
        <v>500</v>
      </c>
    </row>
    <row r="9" spans="1:16" ht="15.75" x14ac:dyDescent="0.25">
      <c r="A9" s="614" t="s">
        <v>118</v>
      </c>
      <c r="B9" s="615" t="s">
        <v>255</v>
      </c>
      <c r="C9" s="616"/>
      <c r="D9" s="619"/>
      <c r="E9" s="620">
        <f>SUM(E10:E12)</f>
        <v>18000</v>
      </c>
      <c r="F9" s="167"/>
    </row>
    <row r="10" spans="1:16" ht="15.75" x14ac:dyDescent="0.25">
      <c r="A10" s="614" t="s">
        <v>119</v>
      </c>
      <c r="B10" s="615"/>
      <c r="C10" s="565" t="s">
        <v>213</v>
      </c>
      <c r="D10" s="621"/>
      <c r="E10" s="622">
        <v>2000</v>
      </c>
    </row>
    <row r="11" spans="1:16" ht="25.5" customHeight="1" x14ac:dyDescent="0.25">
      <c r="A11" s="614" t="s">
        <v>116</v>
      </c>
      <c r="B11" s="615"/>
      <c r="C11" s="565" t="s">
        <v>312</v>
      </c>
      <c r="D11" s="621"/>
      <c r="E11" s="622">
        <v>5000</v>
      </c>
    </row>
    <row r="12" spans="1:16" ht="16.5" thickBot="1" x14ac:dyDescent="0.3">
      <c r="A12" s="614" t="s">
        <v>143</v>
      </c>
      <c r="B12" s="615"/>
      <c r="C12" s="565" t="s">
        <v>304</v>
      </c>
      <c r="D12" s="621"/>
      <c r="E12" s="622">
        <v>11000</v>
      </c>
    </row>
    <row r="13" spans="1:16" ht="21" customHeight="1" thickTop="1" thickBot="1" x14ac:dyDescent="0.3">
      <c r="A13" s="617"/>
      <c r="B13" s="618" t="s">
        <v>62</v>
      </c>
      <c r="C13" s="618"/>
      <c r="D13" s="772">
        <f>E8+E9</f>
        <v>18500</v>
      </c>
      <c r="E13" s="773"/>
    </row>
    <row r="14" spans="1:16" ht="15.75" thickTop="1" x14ac:dyDescent="0.2">
      <c r="A14" s="364"/>
      <c r="B14" s="364"/>
      <c r="C14" s="364"/>
    </row>
    <row r="15" spans="1:16" ht="15" x14ac:dyDescent="0.2">
      <c r="A15" s="364"/>
      <c r="B15" s="364"/>
      <c r="C15" s="364"/>
    </row>
    <row r="16" spans="1:16" ht="15" x14ac:dyDescent="0.2">
      <c r="A16" s="364"/>
      <c r="B16" s="364"/>
      <c r="C16" s="364"/>
    </row>
    <row r="17" spans="1:4" ht="15" x14ac:dyDescent="0.2">
      <c r="A17" s="364"/>
      <c r="B17" s="364"/>
      <c r="C17" s="364"/>
    </row>
    <row r="18" spans="1:4" ht="15" x14ac:dyDescent="0.2">
      <c r="A18" s="364"/>
      <c r="B18" s="364"/>
      <c r="C18" s="364"/>
    </row>
    <row r="19" spans="1:4" ht="15" x14ac:dyDescent="0.2">
      <c r="A19" s="364"/>
      <c r="B19" s="364"/>
      <c r="C19" s="364"/>
    </row>
    <row r="20" spans="1:4" ht="15" x14ac:dyDescent="0.2">
      <c r="A20" s="364"/>
      <c r="B20" s="364"/>
      <c r="C20" s="364"/>
    </row>
    <row r="21" spans="1:4" ht="15" x14ac:dyDescent="0.2">
      <c r="A21" s="364"/>
      <c r="B21" s="364"/>
      <c r="C21" s="364"/>
      <c r="D21" s="168"/>
    </row>
    <row r="22" spans="1:4" ht="15" x14ac:dyDescent="0.2">
      <c r="A22" s="365"/>
      <c r="B22" s="365"/>
      <c r="C22" s="365"/>
    </row>
    <row r="23" spans="1:4" ht="15" x14ac:dyDescent="0.2">
      <c r="A23" s="365"/>
      <c r="B23" s="365"/>
      <c r="C23" s="365"/>
    </row>
    <row r="24" spans="1:4" ht="15" x14ac:dyDescent="0.2">
      <c r="A24" s="365"/>
      <c r="B24" s="365"/>
      <c r="C24" s="365"/>
    </row>
    <row r="25" spans="1:4" ht="3" customHeight="1" x14ac:dyDescent="0.2">
      <c r="A25" s="365"/>
      <c r="B25" s="365"/>
      <c r="C25" s="365"/>
    </row>
    <row r="26" spans="1:4" ht="15" hidden="1" x14ac:dyDescent="0.2">
      <c r="A26" s="365"/>
      <c r="B26" s="365"/>
      <c r="C26" s="365"/>
    </row>
    <row r="27" spans="1:4" ht="15" hidden="1" x14ac:dyDescent="0.2">
      <c r="A27" s="365"/>
      <c r="B27" s="365"/>
      <c r="C27" s="365"/>
      <c r="D27" s="167"/>
    </row>
    <row r="28" spans="1:4" ht="15" hidden="1" x14ac:dyDescent="0.2">
      <c r="A28" s="365"/>
      <c r="B28" s="365"/>
      <c r="C28" s="365"/>
    </row>
    <row r="29" spans="1:4" ht="15" hidden="1" x14ac:dyDescent="0.2">
      <c r="A29" s="365"/>
      <c r="B29" s="365"/>
      <c r="C29" s="365"/>
      <c r="D29" s="169"/>
    </row>
    <row r="30" spans="1:4" ht="15" hidden="1" x14ac:dyDescent="0.2">
      <c r="A30" s="364"/>
      <c r="B30" s="364"/>
      <c r="C30" s="364"/>
    </row>
    <row r="31" spans="1:4" ht="15.75" hidden="1" x14ac:dyDescent="0.2">
      <c r="A31" s="364"/>
      <c r="B31" s="366"/>
      <c r="C31" s="367"/>
      <c r="D31" s="169"/>
    </row>
    <row r="32" spans="1:4" ht="15.75" x14ac:dyDescent="0.2">
      <c r="A32" s="364"/>
      <c r="B32" s="368"/>
      <c r="C32" s="367"/>
      <c r="D32" s="170"/>
    </row>
    <row r="33" spans="1:4" ht="15.75" x14ac:dyDescent="0.2">
      <c r="A33" s="364"/>
      <c r="B33" s="368"/>
      <c r="C33" s="367"/>
      <c r="D33" s="170"/>
    </row>
    <row r="34" spans="1:4" ht="15.75" x14ac:dyDescent="0.2">
      <c r="A34" s="364"/>
      <c r="B34" s="369"/>
      <c r="C34" s="367"/>
      <c r="D34" s="171"/>
    </row>
    <row r="35" spans="1:4" ht="15" x14ac:dyDescent="0.2">
      <c r="A35" s="364"/>
      <c r="B35" s="364"/>
      <c r="C35" s="364"/>
    </row>
    <row r="36" spans="1:4" ht="15" x14ac:dyDescent="0.2">
      <c r="A36" s="364"/>
      <c r="B36" s="364"/>
      <c r="C36" s="364"/>
      <c r="D36" s="168"/>
    </row>
  </sheetData>
  <mergeCells count="9">
    <mergeCell ref="D13:E13"/>
    <mergeCell ref="B1:E1"/>
    <mergeCell ref="B2:E2"/>
    <mergeCell ref="B3:E3"/>
    <mergeCell ref="A6:A7"/>
    <mergeCell ref="B6:B7"/>
    <mergeCell ref="C6:C7"/>
    <mergeCell ref="D6:E7"/>
    <mergeCell ref="B4:C4"/>
  </mergeCells>
  <phoneticPr fontId="0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0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36"/>
  <sheetViews>
    <sheetView topLeftCell="B1" zoomScaleNormal="100" workbookViewId="0">
      <selection activeCell="A2" sqref="A2:AA2"/>
    </sheetView>
  </sheetViews>
  <sheetFormatPr defaultRowHeight="12.75" x14ac:dyDescent="0.2"/>
  <cols>
    <col min="2" max="2" width="4.7109375" customWidth="1"/>
    <col min="3" max="3" width="23.7109375" customWidth="1"/>
    <col min="4" max="4" width="10.5703125" customWidth="1"/>
  </cols>
  <sheetData>
    <row r="2" spans="1:13" x14ac:dyDescent="0.2">
      <c r="B2" s="789" t="s">
        <v>460</v>
      </c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</row>
    <row r="3" spans="1:13" ht="15.75" x14ac:dyDescent="0.2">
      <c r="A3" s="355"/>
      <c r="B3" s="790" t="s">
        <v>282</v>
      </c>
      <c r="C3" s="790"/>
      <c r="D3" s="791"/>
      <c r="E3" s="791"/>
      <c r="F3" s="791"/>
      <c r="G3" s="791"/>
      <c r="H3" s="791"/>
      <c r="I3" s="791"/>
      <c r="J3" s="791"/>
      <c r="K3" s="791"/>
      <c r="L3" s="791"/>
      <c r="M3" s="791"/>
    </row>
    <row r="4" spans="1:13" ht="15.75" x14ac:dyDescent="0.2">
      <c r="A4" s="355"/>
      <c r="B4" s="792" t="s">
        <v>289</v>
      </c>
      <c r="C4" s="792"/>
      <c r="D4" s="793"/>
      <c r="E4" s="793"/>
      <c r="F4" s="793"/>
      <c r="G4" s="793"/>
      <c r="H4" s="793"/>
      <c r="I4" s="793"/>
      <c r="J4" s="793"/>
      <c r="K4" s="793"/>
      <c r="L4" s="793"/>
      <c r="M4" s="793"/>
    </row>
    <row r="5" spans="1:13" ht="17.25" customHeight="1" thickBot="1" x14ac:dyDescent="0.25">
      <c r="A5" s="355"/>
      <c r="B5" s="356"/>
      <c r="C5" s="356"/>
      <c r="D5" s="198"/>
      <c r="E5" s="198"/>
      <c r="F5" s="198"/>
      <c r="G5" s="198" t="s">
        <v>48</v>
      </c>
      <c r="H5" s="213"/>
      <c r="I5" s="213"/>
      <c r="J5" s="213"/>
      <c r="K5" s="213"/>
      <c r="L5" s="213"/>
      <c r="M5" s="213"/>
    </row>
    <row r="6" spans="1:13" ht="20.25" customHeight="1" x14ac:dyDescent="0.25">
      <c r="A6" s="355"/>
      <c r="B6" s="787" t="s">
        <v>283</v>
      </c>
      <c r="C6" s="357" t="s">
        <v>284</v>
      </c>
      <c r="D6" s="199" t="s">
        <v>285</v>
      </c>
      <c r="E6" s="200"/>
      <c r="F6" s="200"/>
      <c r="G6" s="201"/>
      <c r="H6" s="214"/>
      <c r="I6" s="214"/>
      <c r="J6" s="214"/>
      <c r="K6" s="214"/>
      <c r="L6" s="214"/>
      <c r="M6" s="214"/>
    </row>
    <row r="7" spans="1:13" ht="15.75" customHeight="1" thickBot="1" x14ac:dyDescent="0.25">
      <c r="A7" s="355"/>
      <c r="B7" s="788"/>
      <c r="C7" s="202" t="s">
        <v>286</v>
      </c>
      <c r="D7" s="203" t="s">
        <v>287</v>
      </c>
      <c r="E7" s="204">
        <v>2018</v>
      </c>
      <c r="F7" s="204">
        <v>2019</v>
      </c>
      <c r="G7" s="220">
        <v>2020</v>
      </c>
      <c r="H7" s="215"/>
      <c r="I7" s="215"/>
      <c r="J7" s="216"/>
      <c r="K7" s="216"/>
      <c r="L7" s="216"/>
      <c r="M7" s="216"/>
    </row>
    <row r="8" spans="1:13" ht="16.5" thickBot="1" x14ac:dyDescent="0.25">
      <c r="A8" s="355"/>
      <c r="B8" s="358"/>
      <c r="C8" s="359"/>
      <c r="D8" s="205"/>
      <c r="E8" s="206" t="s">
        <v>290</v>
      </c>
      <c r="F8" s="206" t="s">
        <v>290</v>
      </c>
      <c r="G8" s="207" t="s">
        <v>290</v>
      </c>
      <c r="H8" s="217"/>
      <c r="I8" s="217"/>
      <c r="J8" s="217"/>
      <c r="K8" s="217"/>
      <c r="L8" s="217"/>
      <c r="M8" s="217"/>
    </row>
    <row r="9" spans="1:13" ht="31.5" x14ac:dyDescent="0.2">
      <c r="A9" s="355"/>
      <c r="B9" s="360" t="s">
        <v>117</v>
      </c>
      <c r="C9" s="361" t="s">
        <v>319</v>
      </c>
      <c r="D9" s="208" t="s">
        <v>320</v>
      </c>
      <c r="E9" s="209">
        <v>10715</v>
      </c>
      <c r="F9" s="209">
        <v>9911</v>
      </c>
      <c r="G9" s="227">
        <v>8160</v>
      </c>
      <c r="H9" s="218"/>
      <c r="I9" s="218"/>
      <c r="J9" s="218"/>
      <c r="K9" s="218"/>
      <c r="L9" s="218"/>
      <c r="M9" s="218"/>
    </row>
    <row r="10" spans="1:13" ht="16.5" thickBot="1" x14ac:dyDescent="0.25">
      <c r="A10" s="355"/>
      <c r="B10" s="362"/>
      <c r="C10" s="363" t="s">
        <v>288</v>
      </c>
      <c r="D10" s="210"/>
      <c r="E10" s="211">
        <f>SUM(E9:E9)</f>
        <v>10715</v>
      </c>
      <c r="F10" s="211">
        <f>SUM(F9:F9)</f>
        <v>9911</v>
      </c>
      <c r="G10" s="212">
        <f>SUM(G9:G9)</f>
        <v>8160</v>
      </c>
      <c r="H10" s="219"/>
      <c r="I10" s="219"/>
      <c r="J10" s="219"/>
      <c r="K10" s="219"/>
      <c r="L10" s="219"/>
      <c r="M10" s="219"/>
    </row>
    <row r="11" spans="1:13" ht="15" x14ac:dyDescent="0.2">
      <c r="A11" s="355"/>
      <c r="B11" s="355"/>
      <c r="C11" s="355"/>
    </row>
    <row r="12" spans="1:13" ht="15" x14ac:dyDescent="0.2">
      <c r="A12" s="355"/>
      <c r="B12" s="355"/>
      <c r="C12" s="355"/>
    </row>
    <row r="13" spans="1:13" ht="15" x14ac:dyDescent="0.2">
      <c r="A13" s="355"/>
      <c r="B13" s="355"/>
      <c r="C13" s="355"/>
    </row>
    <row r="14" spans="1:13" ht="15" x14ac:dyDescent="0.2">
      <c r="A14" s="355"/>
      <c r="B14" s="355"/>
      <c r="C14" s="355"/>
    </row>
    <row r="15" spans="1:13" ht="15" x14ac:dyDescent="0.2">
      <c r="A15" s="355"/>
      <c r="B15" s="355"/>
      <c r="C15" s="355"/>
    </row>
    <row r="16" spans="1:13" ht="15" x14ac:dyDescent="0.2">
      <c r="A16" s="355"/>
      <c r="B16" s="355"/>
      <c r="C16" s="355"/>
    </row>
    <row r="17" spans="1:3" ht="15" x14ac:dyDescent="0.2">
      <c r="A17" s="355"/>
      <c r="B17" s="355"/>
      <c r="C17" s="355"/>
    </row>
    <row r="18" spans="1:3" ht="15" x14ac:dyDescent="0.2">
      <c r="A18" s="355"/>
      <c r="B18" s="355"/>
      <c r="C18" s="355"/>
    </row>
    <row r="19" spans="1:3" ht="15" x14ac:dyDescent="0.2">
      <c r="A19" s="355"/>
      <c r="B19" s="355"/>
      <c r="C19" s="355"/>
    </row>
    <row r="20" spans="1:3" ht="15" x14ac:dyDescent="0.2">
      <c r="A20" s="355"/>
      <c r="B20" s="355"/>
      <c r="C20" s="355"/>
    </row>
    <row r="21" spans="1:3" ht="15" x14ac:dyDescent="0.2">
      <c r="A21" s="355"/>
      <c r="B21" s="355"/>
      <c r="C21" s="355"/>
    </row>
    <row r="22" spans="1:3" ht="15" x14ac:dyDescent="0.2">
      <c r="A22" s="355"/>
      <c r="B22" s="355"/>
      <c r="C22" s="355"/>
    </row>
    <row r="23" spans="1:3" ht="15" x14ac:dyDescent="0.2">
      <c r="A23" s="355"/>
      <c r="B23" s="355"/>
      <c r="C23" s="355"/>
    </row>
    <row r="24" spans="1:3" ht="15" x14ac:dyDescent="0.2">
      <c r="A24" s="355"/>
      <c r="B24" s="355"/>
      <c r="C24" s="355"/>
    </row>
    <row r="25" spans="1:3" ht="15" x14ac:dyDescent="0.2">
      <c r="A25" s="355"/>
      <c r="B25" s="355"/>
      <c r="C25" s="355"/>
    </row>
    <row r="26" spans="1:3" ht="15" x14ac:dyDescent="0.2">
      <c r="A26" s="355"/>
      <c r="B26" s="355"/>
      <c r="C26" s="355"/>
    </row>
    <row r="27" spans="1:3" ht="15" x14ac:dyDescent="0.2">
      <c r="A27" s="355"/>
      <c r="B27" s="355"/>
      <c r="C27" s="355"/>
    </row>
    <row r="28" spans="1:3" ht="15" x14ac:dyDescent="0.2">
      <c r="A28" s="355"/>
      <c r="B28" s="355"/>
      <c r="C28" s="355"/>
    </row>
    <row r="29" spans="1:3" ht="15" x14ac:dyDescent="0.2">
      <c r="A29" s="355"/>
      <c r="B29" s="355"/>
      <c r="C29" s="355"/>
    </row>
    <row r="30" spans="1:3" ht="15" x14ac:dyDescent="0.2">
      <c r="A30" s="355"/>
      <c r="B30" s="355"/>
      <c r="C30" s="355"/>
    </row>
    <row r="31" spans="1:3" ht="15" x14ac:dyDescent="0.2">
      <c r="A31" s="355"/>
      <c r="B31" s="355"/>
      <c r="C31" s="355"/>
    </row>
    <row r="32" spans="1:3" ht="15" x14ac:dyDescent="0.2">
      <c r="A32" s="355"/>
      <c r="B32" s="355"/>
      <c r="C32" s="355"/>
    </row>
    <row r="33" spans="1:3" ht="15" x14ac:dyDescent="0.2">
      <c r="A33" s="355"/>
      <c r="B33" s="355"/>
      <c r="C33" s="355"/>
    </row>
    <row r="34" spans="1:3" ht="15" x14ac:dyDescent="0.2">
      <c r="A34" s="355"/>
      <c r="B34" s="355"/>
      <c r="C34" s="355"/>
    </row>
    <row r="35" spans="1:3" ht="15" x14ac:dyDescent="0.2">
      <c r="A35" s="355"/>
      <c r="B35" s="355"/>
      <c r="C35" s="355"/>
    </row>
    <row r="36" spans="1:3" ht="15" x14ac:dyDescent="0.2">
      <c r="A36" s="355"/>
      <c r="B36" s="355"/>
      <c r="C36" s="355"/>
    </row>
  </sheetData>
  <mergeCells count="4">
    <mergeCell ref="B6:B7"/>
    <mergeCell ref="B2:M2"/>
    <mergeCell ref="B3:M3"/>
    <mergeCell ref="B4:M4"/>
  </mergeCells>
  <phoneticPr fontId="0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7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50"/>
  </sheetPr>
  <dimension ref="A1:P36"/>
  <sheetViews>
    <sheetView topLeftCell="D1" zoomScaleNormal="100" workbookViewId="0">
      <selection activeCell="A2" sqref="A2:AA2"/>
    </sheetView>
  </sheetViews>
  <sheetFormatPr defaultColWidth="8" defaultRowHeight="15.75" x14ac:dyDescent="0.25"/>
  <cols>
    <col min="1" max="1" width="4.42578125" style="129" customWidth="1"/>
    <col min="2" max="2" width="29.7109375" style="125" customWidth="1"/>
    <col min="3" max="3" width="23.7109375" style="125" customWidth="1"/>
    <col min="4" max="4" width="8.5703125" style="125" customWidth="1"/>
    <col min="5" max="5" width="9.140625" style="125" customWidth="1"/>
    <col min="6" max="6" width="9.7109375" style="125" customWidth="1"/>
    <col min="7" max="7" width="8.28515625" style="125" customWidth="1"/>
    <col min="8" max="8" width="8.85546875" style="125" customWidth="1"/>
    <col min="9" max="9" width="9.140625" style="125" customWidth="1"/>
    <col min="10" max="10" width="8.5703125" style="125" customWidth="1"/>
    <col min="11" max="11" width="9.140625" style="125" customWidth="1"/>
    <col min="12" max="12" width="8.140625" style="125" customWidth="1"/>
    <col min="13" max="13" width="8.28515625" style="125" customWidth="1"/>
    <col min="14" max="14" width="8.7109375" style="125" customWidth="1"/>
    <col min="15" max="15" width="10.140625" style="129" customWidth="1"/>
    <col min="16" max="16" width="14.140625" style="125" customWidth="1"/>
    <col min="17" max="17" width="9" style="125" bestFit="1" customWidth="1"/>
    <col min="18" max="25" width="8" style="125"/>
    <col min="26" max="26" width="10.140625" style="125" bestFit="1" customWidth="1"/>
    <col min="27" max="16384" width="8" style="125"/>
  </cols>
  <sheetData>
    <row r="1" spans="1:16" ht="12.75" customHeight="1" x14ac:dyDescent="0.25">
      <c r="A1" s="794" t="s">
        <v>461</v>
      </c>
      <c r="B1" s="794"/>
      <c r="C1" s="794"/>
      <c r="D1" s="794"/>
      <c r="E1" s="794"/>
      <c r="F1" s="794"/>
      <c r="G1" s="794"/>
      <c r="H1" s="794"/>
      <c r="I1" s="794"/>
      <c r="J1" s="794"/>
      <c r="K1" s="794"/>
      <c r="L1" s="794"/>
      <c r="M1" s="794"/>
      <c r="N1" s="794"/>
      <c r="O1" s="794"/>
    </row>
    <row r="2" spans="1:16" ht="19.5" customHeight="1" x14ac:dyDescent="0.25">
      <c r="A2" s="795" t="s">
        <v>462</v>
      </c>
      <c r="B2" s="795"/>
      <c r="C2" s="795"/>
      <c r="D2" s="795"/>
      <c r="E2" s="795"/>
      <c r="F2" s="795"/>
      <c r="G2" s="795"/>
      <c r="H2" s="795"/>
      <c r="I2" s="795"/>
      <c r="J2" s="795"/>
      <c r="K2" s="795"/>
      <c r="L2" s="795"/>
      <c r="M2" s="795"/>
      <c r="N2" s="795"/>
      <c r="O2" s="795"/>
    </row>
    <row r="3" spans="1:16" ht="16.5" customHeight="1" thickBot="1" x14ac:dyDescent="0.3">
      <c r="A3" s="517"/>
      <c r="B3" s="517"/>
      <c r="C3" s="51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 t="s">
        <v>48</v>
      </c>
    </row>
    <row r="4" spans="1:16" s="129" customFormat="1" ht="19.5" customHeight="1" thickTop="1" x14ac:dyDescent="0.25">
      <c r="A4" s="341" t="s">
        <v>142</v>
      </c>
      <c r="B4" s="342" t="s">
        <v>120</v>
      </c>
      <c r="C4" s="342" t="s">
        <v>214</v>
      </c>
      <c r="D4" s="127" t="s">
        <v>215</v>
      </c>
      <c r="E4" s="127" t="s">
        <v>216</v>
      </c>
      <c r="F4" s="127" t="s">
        <v>217</v>
      </c>
      <c r="G4" s="127" t="s">
        <v>218</v>
      </c>
      <c r="H4" s="127" t="s">
        <v>219</v>
      </c>
      <c r="I4" s="127" t="s">
        <v>220</v>
      </c>
      <c r="J4" s="127" t="s">
        <v>221</v>
      </c>
      <c r="K4" s="127" t="s">
        <v>222</v>
      </c>
      <c r="L4" s="127" t="s">
        <v>223</v>
      </c>
      <c r="M4" s="127" t="s">
        <v>224</v>
      </c>
      <c r="N4" s="127" t="s">
        <v>225</v>
      </c>
      <c r="O4" s="128" t="s">
        <v>180</v>
      </c>
    </row>
    <row r="5" spans="1:16" s="130" customFormat="1" ht="17.25" customHeight="1" x14ac:dyDescent="0.2">
      <c r="A5" s="343" t="s">
        <v>117</v>
      </c>
      <c r="B5" s="634" t="s">
        <v>226</v>
      </c>
      <c r="C5" s="635"/>
      <c r="D5" s="635"/>
      <c r="E5" s="635"/>
      <c r="F5" s="635"/>
      <c r="G5" s="635"/>
      <c r="H5" s="635"/>
      <c r="I5" s="635"/>
      <c r="J5" s="635"/>
      <c r="K5" s="635"/>
      <c r="L5" s="635"/>
      <c r="M5" s="635"/>
      <c r="N5" s="635"/>
      <c r="O5" s="643">
        <f t="shared" ref="O5:O12" si="0">SUM(C5:N5)</f>
        <v>0</v>
      </c>
    </row>
    <row r="6" spans="1:16" s="132" customFormat="1" ht="20.25" customHeight="1" x14ac:dyDescent="0.2">
      <c r="A6" s="343" t="s">
        <v>118</v>
      </c>
      <c r="B6" s="344" t="s">
        <v>100</v>
      </c>
      <c r="C6" s="636">
        <v>56270</v>
      </c>
      <c r="D6" s="636">
        <v>56270</v>
      </c>
      <c r="E6" s="636">
        <v>56270</v>
      </c>
      <c r="F6" s="636">
        <v>56270</v>
      </c>
      <c r="G6" s="636">
        <v>56270</v>
      </c>
      <c r="H6" s="636">
        <v>56270</v>
      </c>
      <c r="I6" s="636">
        <v>156270</v>
      </c>
      <c r="J6" s="636">
        <v>56270</v>
      </c>
      <c r="K6" s="636">
        <v>56270</v>
      </c>
      <c r="L6" s="636">
        <v>56270</v>
      </c>
      <c r="M6" s="636">
        <v>56270</v>
      </c>
      <c r="N6" s="636">
        <v>196700</v>
      </c>
      <c r="O6" s="643">
        <f t="shared" ref="O6:O11" si="1">SUM(C6:N6)</f>
        <v>915670</v>
      </c>
      <c r="P6" s="131"/>
    </row>
    <row r="7" spans="1:16" s="132" customFormat="1" ht="15.75" customHeight="1" x14ac:dyDescent="0.2">
      <c r="A7" s="343" t="s">
        <v>119</v>
      </c>
      <c r="B7" s="345" t="s">
        <v>189</v>
      </c>
      <c r="C7" s="636">
        <v>4091</v>
      </c>
      <c r="D7" s="636">
        <v>4000</v>
      </c>
      <c r="E7" s="636">
        <v>4000</v>
      </c>
      <c r="F7" s="636">
        <v>4091</v>
      </c>
      <c r="G7" s="636">
        <v>4000</v>
      </c>
      <c r="H7" s="636">
        <v>3500</v>
      </c>
      <c r="I7" s="636">
        <v>4000</v>
      </c>
      <c r="J7" s="636">
        <v>4000</v>
      </c>
      <c r="K7" s="636">
        <v>4000</v>
      </c>
      <c r="L7" s="636">
        <v>4414</v>
      </c>
      <c r="M7" s="636">
        <v>5000</v>
      </c>
      <c r="N7" s="636">
        <v>4000</v>
      </c>
      <c r="O7" s="643">
        <f t="shared" si="1"/>
        <v>49096</v>
      </c>
      <c r="P7" s="131"/>
    </row>
    <row r="8" spans="1:16" s="132" customFormat="1" ht="31.5" x14ac:dyDescent="0.2">
      <c r="A8" s="343" t="s">
        <v>116</v>
      </c>
      <c r="B8" s="345" t="s">
        <v>190</v>
      </c>
      <c r="C8" s="636"/>
      <c r="D8" s="636">
        <v>201390</v>
      </c>
      <c r="E8" s="636">
        <v>135082</v>
      </c>
      <c r="F8" s="636">
        <v>300000</v>
      </c>
      <c r="G8" s="636">
        <v>300000</v>
      </c>
      <c r="H8" s="636">
        <v>123575</v>
      </c>
      <c r="I8" s="636">
        <v>150000</v>
      </c>
      <c r="J8" s="636">
        <v>29832</v>
      </c>
      <c r="K8" s="636">
        <v>304500</v>
      </c>
      <c r="L8" s="636">
        <v>279050</v>
      </c>
      <c r="M8" s="636">
        <v>428463</v>
      </c>
      <c r="N8" s="636">
        <v>57437</v>
      </c>
      <c r="O8" s="643">
        <f t="shared" si="1"/>
        <v>2309329</v>
      </c>
      <c r="P8" s="131"/>
    </row>
    <row r="9" spans="1:16" s="132" customFormat="1" x14ac:dyDescent="0.2">
      <c r="A9" s="343" t="s">
        <v>143</v>
      </c>
      <c r="B9" s="345" t="s">
        <v>1</v>
      </c>
      <c r="C9" s="636">
        <v>100</v>
      </c>
      <c r="D9" s="636">
        <v>100</v>
      </c>
      <c r="E9" s="636">
        <v>225650</v>
      </c>
      <c r="F9" s="636">
        <v>150</v>
      </c>
      <c r="G9" s="636">
        <v>150</v>
      </c>
      <c r="H9" s="636">
        <v>100</v>
      </c>
      <c r="I9" s="636">
        <v>100</v>
      </c>
      <c r="J9" s="636">
        <v>100</v>
      </c>
      <c r="K9" s="636">
        <v>350000</v>
      </c>
      <c r="L9" s="636">
        <v>100</v>
      </c>
      <c r="M9" s="636">
        <v>500</v>
      </c>
      <c r="N9" s="636">
        <v>181000</v>
      </c>
      <c r="O9" s="643">
        <f t="shared" si="1"/>
        <v>758050</v>
      </c>
      <c r="P9" s="131"/>
    </row>
    <row r="10" spans="1:16" s="132" customFormat="1" x14ac:dyDescent="0.2">
      <c r="A10" s="343" t="s">
        <v>144</v>
      </c>
      <c r="B10" s="345" t="s">
        <v>236</v>
      </c>
      <c r="C10" s="636">
        <v>38000</v>
      </c>
      <c r="D10" s="636">
        <v>13000</v>
      </c>
      <c r="E10" s="636">
        <v>33000</v>
      </c>
      <c r="F10" s="636">
        <v>40000</v>
      </c>
      <c r="G10" s="636">
        <v>28164</v>
      </c>
      <c r="H10" s="636">
        <v>20000</v>
      </c>
      <c r="I10" s="636">
        <v>16000</v>
      </c>
      <c r="J10" s="636">
        <v>27500</v>
      </c>
      <c r="K10" s="636">
        <v>25000</v>
      </c>
      <c r="L10" s="636">
        <v>39882</v>
      </c>
      <c r="M10" s="636">
        <v>12000</v>
      </c>
      <c r="N10" s="636">
        <v>13000</v>
      </c>
      <c r="O10" s="643">
        <f t="shared" si="1"/>
        <v>305546</v>
      </c>
      <c r="P10" s="131"/>
    </row>
    <row r="11" spans="1:16" s="132" customFormat="1" x14ac:dyDescent="0.2">
      <c r="A11" s="343" t="s">
        <v>145</v>
      </c>
      <c r="B11" s="345" t="s">
        <v>237</v>
      </c>
      <c r="C11" s="636"/>
      <c r="D11" s="636"/>
      <c r="E11" s="636">
        <v>100853</v>
      </c>
      <c r="F11" s="636"/>
      <c r="G11" s="636">
        <v>25081</v>
      </c>
      <c r="H11" s="636"/>
      <c r="I11" s="636"/>
      <c r="J11" s="636"/>
      <c r="K11" s="636">
        <v>35883</v>
      </c>
      <c r="L11" s="636"/>
      <c r="M11" s="636"/>
      <c r="N11" s="636"/>
      <c r="O11" s="643">
        <f t="shared" si="1"/>
        <v>161817</v>
      </c>
      <c r="P11" s="131"/>
    </row>
    <row r="12" spans="1:16" s="132" customFormat="1" ht="31.5" x14ac:dyDescent="0.2">
      <c r="A12" s="343" t="s">
        <v>146</v>
      </c>
      <c r="B12" s="345" t="s">
        <v>238</v>
      </c>
      <c r="C12" s="636">
        <v>40</v>
      </c>
      <c r="D12" s="636">
        <v>40</v>
      </c>
      <c r="E12" s="636">
        <v>40</v>
      </c>
      <c r="F12" s="636">
        <v>40</v>
      </c>
      <c r="G12" s="636">
        <v>40</v>
      </c>
      <c r="H12" s="636">
        <v>40</v>
      </c>
      <c r="I12" s="636">
        <v>40</v>
      </c>
      <c r="J12" s="636">
        <v>40</v>
      </c>
      <c r="K12" s="636">
        <v>40</v>
      </c>
      <c r="L12" s="636">
        <v>1000</v>
      </c>
      <c r="M12" s="636">
        <v>40</v>
      </c>
      <c r="N12" s="636">
        <v>100</v>
      </c>
      <c r="O12" s="643">
        <f t="shared" si="0"/>
        <v>1500</v>
      </c>
      <c r="P12" s="131"/>
    </row>
    <row r="13" spans="1:16" s="132" customFormat="1" ht="31.5" x14ac:dyDescent="0.2">
      <c r="A13" s="343" t="s">
        <v>147</v>
      </c>
      <c r="B13" s="345" t="s">
        <v>239</v>
      </c>
      <c r="C13" s="636">
        <v>400</v>
      </c>
      <c r="D13" s="636">
        <v>400</v>
      </c>
      <c r="E13" s="636">
        <v>500</v>
      </c>
      <c r="F13" s="636">
        <v>400</v>
      </c>
      <c r="G13" s="636">
        <v>500</v>
      </c>
      <c r="H13" s="636">
        <v>500</v>
      </c>
      <c r="I13" s="636">
        <v>400</v>
      </c>
      <c r="J13" s="636">
        <v>400</v>
      </c>
      <c r="K13" s="636">
        <v>500</v>
      </c>
      <c r="L13" s="636">
        <v>400</v>
      </c>
      <c r="M13" s="636">
        <v>410</v>
      </c>
      <c r="N13" s="636">
        <v>2190</v>
      </c>
      <c r="O13" s="643">
        <f>SUM(C13:N13)</f>
        <v>7000</v>
      </c>
      <c r="P13" s="131"/>
    </row>
    <row r="14" spans="1:16" s="132" customFormat="1" ht="16.5" thickBot="1" x14ac:dyDescent="0.25">
      <c r="A14" s="343" t="s">
        <v>148</v>
      </c>
      <c r="B14" s="637" t="s">
        <v>194</v>
      </c>
      <c r="C14" s="636">
        <v>83670</v>
      </c>
      <c r="D14" s="636">
        <v>83670</v>
      </c>
      <c r="E14" s="636">
        <v>83670</v>
      </c>
      <c r="F14" s="636">
        <v>83670</v>
      </c>
      <c r="G14" s="636">
        <v>83670</v>
      </c>
      <c r="H14" s="636">
        <v>83670</v>
      </c>
      <c r="I14" s="636">
        <v>83670</v>
      </c>
      <c r="J14" s="636">
        <v>83670</v>
      </c>
      <c r="K14" s="636">
        <v>83670</v>
      </c>
      <c r="L14" s="636">
        <v>83670</v>
      </c>
      <c r="M14" s="636">
        <v>83670</v>
      </c>
      <c r="N14" s="636">
        <v>83681</v>
      </c>
      <c r="O14" s="643">
        <f>SUM(C14:N14)</f>
        <v>1004051</v>
      </c>
      <c r="P14" s="131"/>
    </row>
    <row r="15" spans="1:16" s="130" customFormat="1" ht="20.25" customHeight="1" thickTop="1" thickBot="1" x14ac:dyDescent="0.25">
      <c r="A15" s="343" t="s">
        <v>149</v>
      </c>
      <c r="B15" s="638" t="s">
        <v>227</v>
      </c>
      <c r="C15" s="639">
        <f t="shared" ref="C15:N15" si="2">SUM(C6:C14)</f>
        <v>182571</v>
      </c>
      <c r="D15" s="639">
        <f t="shared" si="2"/>
        <v>358870</v>
      </c>
      <c r="E15" s="639">
        <f t="shared" si="2"/>
        <v>639065</v>
      </c>
      <c r="F15" s="639">
        <f t="shared" si="2"/>
        <v>484621</v>
      </c>
      <c r="G15" s="639">
        <f t="shared" si="2"/>
        <v>497875</v>
      </c>
      <c r="H15" s="639">
        <f t="shared" si="2"/>
        <v>287655</v>
      </c>
      <c r="I15" s="639">
        <f t="shared" si="2"/>
        <v>410480</v>
      </c>
      <c r="J15" s="639">
        <f t="shared" si="2"/>
        <v>201812</v>
      </c>
      <c r="K15" s="639">
        <f t="shared" si="2"/>
        <v>859863</v>
      </c>
      <c r="L15" s="639">
        <f t="shared" si="2"/>
        <v>464786</v>
      </c>
      <c r="M15" s="639">
        <f t="shared" si="2"/>
        <v>586353</v>
      </c>
      <c r="N15" s="639">
        <f t="shared" si="2"/>
        <v>538108</v>
      </c>
      <c r="O15" s="644">
        <f>SUM(C15:N15)</f>
        <v>5512059</v>
      </c>
      <c r="P15" s="133"/>
    </row>
    <row r="16" spans="1:16" s="130" customFormat="1" ht="14.25" customHeight="1" thickTop="1" x14ac:dyDescent="0.2">
      <c r="A16" s="343" t="s">
        <v>150</v>
      </c>
      <c r="B16" s="634" t="s">
        <v>311</v>
      </c>
      <c r="C16" s="635"/>
      <c r="D16" s="635"/>
      <c r="E16" s="635"/>
      <c r="F16" s="635"/>
      <c r="G16" s="635"/>
      <c r="H16" s="635"/>
      <c r="I16" s="635"/>
      <c r="J16" s="635"/>
      <c r="K16" s="635"/>
      <c r="L16" s="635"/>
      <c r="M16" s="635"/>
      <c r="N16" s="635"/>
      <c r="O16" s="643"/>
      <c r="P16" s="133"/>
    </row>
    <row r="17" spans="1:16" s="132" customFormat="1" x14ac:dyDescent="0.2">
      <c r="A17" s="343" t="s">
        <v>185</v>
      </c>
      <c r="B17" s="346" t="s">
        <v>208</v>
      </c>
      <c r="C17" s="636">
        <v>43340</v>
      </c>
      <c r="D17" s="636">
        <v>43350</v>
      </c>
      <c r="E17" s="636">
        <v>43350</v>
      </c>
      <c r="F17" s="636">
        <v>43340</v>
      </c>
      <c r="G17" s="636">
        <v>43340</v>
      </c>
      <c r="H17" s="636">
        <v>43340</v>
      </c>
      <c r="I17" s="636">
        <v>43350</v>
      </c>
      <c r="J17" s="636">
        <v>43350</v>
      </c>
      <c r="K17" s="636">
        <v>43350</v>
      </c>
      <c r="L17" s="636">
        <v>43340</v>
      </c>
      <c r="M17" s="636">
        <v>43340</v>
      </c>
      <c r="N17" s="636">
        <v>43346</v>
      </c>
      <c r="O17" s="643">
        <f t="shared" ref="O17:O26" si="3">SUM(C17:N17)</f>
        <v>520136</v>
      </c>
      <c r="P17" s="131"/>
    </row>
    <row r="18" spans="1:16" s="132" customFormat="1" x14ac:dyDescent="0.2">
      <c r="A18" s="343" t="s">
        <v>188</v>
      </c>
      <c r="B18" s="295" t="s">
        <v>44</v>
      </c>
      <c r="C18" s="636">
        <v>8670</v>
      </c>
      <c r="D18" s="636">
        <v>8670</v>
      </c>
      <c r="E18" s="636">
        <v>8670</v>
      </c>
      <c r="F18" s="636">
        <v>8670</v>
      </c>
      <c r="G18" s="636">
        <v>8670</v>
      </c>
      <c r="H18" s="636">
        <v>8670</v>
      </c>
      <c r="I18" s="636">
        <v>8670</v>
      </c>
      <c r="J18" s="636">
        <v>8670</v>
      </c>
      <c r="K18" s="636">
        <v>8670</v>
      </c>
      <c r="L18" s="636">
        <v>8670</v>
      </c>
      <c r="M18" s="636">
        <v>8670</v>
      </c>
      <c r="N18" s="636">
        <v>9865</v>
      </c>
      <c r="O18" s="643">
        <f t="shared" si="3"/>
        <v>105235</v>
      </c>
      <c r="P18" s="131"/>
    </row>
    <row r="19" spans="1:16" s="132" customFormat="1" x14ac:dyDescent="0.2">
      <c r="A19" s="343" t="s">
        <v>228</v>
      </c>
      <c r="B19" s="347" t="s">
        <v>210</v>
      </c>
      <c r="C19" s="636">
        <v>51190</v>
      </c>
      <c r="D19" s="636">
        <v>51196</v>
      </c>
      <c r="E19" s="636">
        <v>51199</v>
      </c>
      <c r="F19" s="636">
        <v>51196</v>
      </c>
      <c r="G19" s="636">
        <v>51196</v>
      </c>
      <c r="H19" s="636">
        <v>51198</v>
      </c>
      <c r="I19" s="636">
        <v>51196</v>
      </c>
      <c r="J19" s="636">
        <v>51200</v>
      </c>
      <c r="K19" s="636">
        <v>51100</v>
      </c>
      <c r="L19" s="636">
        <v>51100</v>
      </c>
      <c r="M19" s="636">
        <v>51200</v>
      </c>
      <c r="N19" s="636">
        <v>51385</v>
      </c>
      <c r="O19" s="643">
        <f t="shared" si="3"/>
        <v>614356</v>
      </c>
      <c r="P19" s="131"/>
    </row>
    <row r="20" spans="1:16" s="132" customFormat="1" x14ac:dyDescent="0.2">
      <c r="A20" s="343" t="s">
        <v>229</v>
      </c>
      <c r="B20" s="347" t="s">
        <v>106</v>
      </c>
      <c r="C20" s="636">
        <v>2910</v>
      </c>
      <c r="D20" s="636">
        <v>2910</v>
      </c>
      <c r="E20" s="636">
        <v>2500</v>
      </c>
      <c r="F20" s="636">
        <v>2910</v>
      </c>
      <c r="G20" s="636">
        <v>2000</v>
      </c>
      <c r="H20" s="636">
        <v>2000</v>
      </c>
      <c r="I20" s="636">
        <v>2910</v>
      </c>
      <c r="J20" s="636">
        <v>2910</v>
      </c>
      <c r="K20" s="636">
        <v>2000</v>
      </c>
      <c r="L20" s="636">
        <v>2410</v>
      </c>
      <c r="M20" s="636">
        <v>2410</v>
      </c>
      <c r="N20" s="636">
        <v>2130</v>
      </c>
      <c r="O20" s="643">
        <f t="shared" si="3"/>
        <v>30000</v>
      </c>
      <c r="P20" s="131"/>
    </row>
    <row r="21" spans="1:16" s="132" customFormat="1" x14ac:dyDescent="0.2">
      <c r="A21" s="343" t="s">
        <v>230</v>
      </c>
      <c r="B21" s="347" t="s">
        <v>107</v>
      </c>
      <c r="C21" s="636">
        <v>65925</v>
      </c>
      <c r="D21" s="636">
        <v>65925</v>
      </c>
      <c r="E21" s="636">
        <v>65925</v>
      </c>
      <c r="F21" s="636">
        <v>65925</v>
      </c>
      <c r="G21" s="636">
        <v>65925</v>
      </c>
      <c r="H21" s="636">
        <v>65925</v>
      </c>
      <c r="I21" s="636">
        <v>65925</v>
      </c>
      <c r="J21" s="636">
        <v>65925</v>
      </c>
      <c r="K21" s="636">
        <v>65925</v>
      </c>
      <c r="L21" s="636">
        <v>65925</v>
      </c>
      <c r="M21" s="636">
        <v>65925</v>
      </c>
      <c r="N21" s="636">
        <v>65927</v>
      </c>
      <c r="O21" s="643">
        <f t="shared" si="3"/>
        <v>791102</v>
      </c>
      <c r="P21" s="131"/>
    </row>
    <row r="22" spans="1:16" s="132" customFormat="1" x14ac:dyDescent="0.2">
      <c r="A22" s="343" t="s">
        <v>231</v>
      </c>
      <c r="B22" s="347" t="s">
        <v>103</v>
      </c>
      <c r="C22" s="636">
        <v>500</v>
      </c>
      <c r="D22" s="636"/>
      <c r="E22" s="636">
        <v>500</v>
      </c>
      <c r="F22" s="636"/>
      <c r="G22" s="636">
        <v>500</v>
      </c>
      <c r="H22" s="636"/>
      <c r="I22" s="636">
        <v>500</v>
      </c>
      <c r="J22" s="636"/>
      <c r="K22" s="636">
        <v>500</v>
      </c>
      <c r="L22" s="636"/>
      <c r="M22" s="636">
        <v>500</v>
      </c>
      <c r="N22" s="636"/>
      <c r="O22" s="643">
        <f t="shared" si="3"/>
        <v>3000</v>
      </c>
      <c r="P22" s="131"/>
    </row>
    <row r="23" spans="1:16" s="132" customFormat="1" x14ac:dyDescent="0.2">
      <c r="A23" s="343" t="s">
        <v>232</v>
      </c>
      <c r="B23" s="347" t="s">
        <v>104</v>
      </c>
      <c r="C23" s="636">
        <v>400000</v>
      </c>
      <c r="D23" s="636">
        <v>38458</v>
      </c>
      <c r="E23" s="636">
        <v>150000</v>
      </c>
      <c r="F23" s="636">
        <v>360000</v>
      </c>
      <c r="G23" s="636">
        <v>218668</v>
      </c>
      <c r="H23" s="636">
        <v>376903</v>
      </c>
      <c r="I23" s="636">
        <v>300000</v>
      </c>
      <c r="J23" s="636">
        <v>113500</v>
      </c>
      <c r="K23" s="636">
        <v>310000</v>
      </c>
      <c r="L23" s="636">
        <v>500000</v>
      </c>
      <c r="M23" s="636">
        <v>215935</v>
      </c>
      <c r="N23" s="636">
        <v>21082</v>
      </c>
      <c r="O23" s="643">
        <f t="shared" si="3"/>
        <v>3004546</v>
      </c>
      <c r="P23" s="131"/>
    </row>
    <row r="24" spans="1:16" s="132" customFormat="1" x14ac:dyDescent="0.2">
      <c r="A24" s="343" t="s">
        <v>233</v>
      </c>
      <c r="B24" s="347" t="s">
        <v>105</v>
      </c>
      <c r="C24" s="636"/>
      <c r="D24" s="636"/>
      <c r="E24" s="636"/>
      <c r="F24" s="636">
        <v>5000</v>
      </c>
      <c r="G24" s="636"/>
      <c r="H24" s="636">
        <v>60000</v>
      </c>
      <c r="I24" s="636"/>
      <c r="J24" s="636">
        <v>30731</v>
      </c>
      <c r="K24" s="636">
        <v>15000</v>
      </c>
      <c r="L24" s="636">
        <v>5668</v>
      </c>
      <c r="M24" s="636">
        <v>40000</v>
      </c>
      <c r="N24" s="636">
        <v>7538</v>
      </c>
      <c r="O24" s="643">
        <f t="shared" si="3"/>
        <v>163937</v>
      </c>
      <c r="P24" s="131"/>
    </row>
    <row r="25" spans="1:16" s="132" customFormat="1" ht="16.5" thickBot="1" x14ac:dyDescent="0.25">
      <c r="A25" s="348" t="s">
        <v>234</v>
      </c>
      <c r="B25" s="349" t="s">
        <v>305</v>
      </c>
      <c r="C25" s="640">
        <v>23300</v>
      </c>
      <c r="D25" s="640">
        <v>24000</v>
      </c>
      <c r="E25" s="640">
        <v>23000</v>
      </c>
      <c r="F25" s="640">
        <v>23000</v>
      </c>
      <c r="G25" s="640">
        <v>24000</v>
      </c>
      <c r="H25" s="640">
        <v>24000</v>
      </c>
      <c r="I25" s="640">
        <v>23000</v>
      </c>
      <c r="J25" s="640">
        <v>23300</v>
      </c>
      <c r="K25" s="640">
        <v>23300</v>
      </c>
      <c r="L25" s="640">
        <v>23300</v>
      </c>
      <c r="M25" s="640">
        <v>24000</v>
      </c>
      <c r="N25" s="640">
        <v>21547</v>
      </c>
      <c r="O25" s="643">
        <f t="shared" si="3"/>
        <v>279747</v>
      </c>
      <c r="P25" s="131"/>
    </row>
    <row r="26" spans="1:16" s="130" customFormat="1" ht="20.25" customHeight="1" thickTop="1" thickBot="1" x14ac:dyDescent="0.25">
      <c r="A26" s="350" t="s">
        <v>234</v>
      </c>
      <c r="B26" s="641" t="s">
        <v>235</v>
      </c>
      <c r="C26" s="642">
        <f t="shared" ref="C26:N26" si="4">SUM(C17:C25)</f>
        <v>595835</v>
      </c>
      <c r="D26" s="642">
        <f t="shared" si="4"/>
        <v>234509</v>
      </c>
      <c r="E26" s="642">
        <f t="shared" si="4"/>
        <v>345144</v>
      </c>
      <c r="F26" s="642">
        <f t="shared" si="4"/>
        <v>560041</v>
      </c>
      <c r="G26" s="642">
        <f t="shared" si="4"/>
        <v>414299</v>
      </c>
      <c r="H26" s="642">
        <f t="shared" si="4"/>
        <v>632036</v>
      </c>
      <c r="I26" s="642">
        <f t="shared" si="4"/>
        <v>495551</v>
      </c>
      <c r="J26" s="642">
        <f t="shared" si="4"/>
        <v>339586</v>
      </c>
      <c r="K26" s="642">
        <f t="shared" si="4"/>
        <v>519845</v>
      </c>
      <c r="L26" s="642">
        <f t="shared" si="4"/>
        <v>700413</v>
      </c>
      <c r="M26" s="642">
        <f t="shared" si="4"/>
        <v>451980</v>
      </c>
      <c r="N26" s="642">
        <f t="shared" si="4"/>
        <v>222820</v>
      </c>
      <c r="O26" s="645">
        <f t="shared" si="3"/>
        <v>5512059</v>
      </c>
      <c r="P26" s="134"/>
    </row>
    <row r="27" spans="1:16" ht="16.5" thickTop="1" x14ac:dyDescent="0.25">
      <c r="A27" s="351"/>
      <c r="B27" s="352"/>
      <c r="C27" s="352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5"/>
    </row>
    <row r="28" spans="1:16" x14ac:dyDescent="0.25">
      <c r="A28" s="351"/>
      <c r="B28" s="353"/>
      <c r="C28" s="353"/>
    </row>
    <row r="29" spans="1:16" x14ac:dyDescent="0.25">
      <c r="A29" s="354"/>
      <c r="B29" s="353"/>
      <c r="C29" s="353"/>
    </row>
    <row r="30" spans="1:16" x14ac:dyDescent="0.25">
      <c r="A30" s="354"/>
      <c r="B30" s="353"/>
      <c r="C30" s="353"/>
    </row>
    <row r="31" spans="1:16" x14ac:dyDescent="0.25">
      <c r="A31" s="354"/>
      <c r="B31" s="353"/>
      <c r="C31" s="353"/>
    </row>
    <row r="32" spans="1:16" x14ac:dyDescent="0.25">
      <c r="A32" s="354"/>
      <c r="B32" s="353"/>
      <c r="C32" s="353"/>
    </row>
    <row r="33" spans="1:3" x14ac:dyDescent="0.25">
      <c r="A33" s="354"/>
      <c r="B33" s="353"/>
      <c r="C33" s="353"/>
    </row>
    <row r="34" spans="1:3" x14ac:dyDescent="0.25">
      <c r="A34" s="354"/>
      <c r="B34" s="353"/>
      <c r="C34" s="353"/>
    </row>
    <row r="35" spans="1:3" x14ac:dyDescent="0.25">
      <c r="A35" s="354"/>
      <c r="B35" s="353"/>
      <c r="C35" s="353"/>
    </row>
    <row r="36" spans="1:3" x14ac:dyDescent="0.25">
      <c r="A36" s="354"/>
      <c r="B36" s="353"/>
      <c r="C36" s="353"/>
    </row>
  </sheetData>
  <mergeCells count="2">
    <mergeCell ref="A1:O1"/>
    <mergeCell ref="A2:O2"/>
  </mergeCells>
  <phoneticPr fontId="0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5" orientation="landscape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50"/>
  </sheetPr>
  <dimension ref="A1:J36"/>
  <sheetViews>
    <sheetView zoomScaleNormal="100" workbookViewId="0">
      <selection activeCell="A2" sqref="A2:AA2"/>
    </sheetView>
  </sheetViews>
  <sheetFormatPr defaultColWidth="8" defaultRowHeight="12.75" x14ac:dyDescent="0.2"/>
  <cols>
    <col min="1" max="1" width="5.5703125" style="87" customWidth="1"/>
    <col min="2" max="2" width="35.28515625" style="93" customWidth="1"/>
    <col min="3" max="3" width="23.7109375" style="93" customWidth="1"/>
    <col min="4" max="4" width="19.42578125" style="93" customWidth="1"/>
    <col min="5" max="5" width="17.28515625" style="93" customWidth="1"/>
    <col min="6" max="16384" width="8" style="93"/>
  </cols>
  <sheetData>
    <row r="1" spans="1:10" ht="12.75" customHeight="1" x14ac:dyDescent="0.2">
      <c r="A1" s="774"/>
      <c r="B1" s="774"/>
      <c r="C1" s="774"/>
      <c r="D1" s="774"/>
      <c r="E1" s="774"/>
      <c r="F1" s="92"/>
      <c r="G1" s="92"/>
      <c r="H1" s="92"/>
      <c r="I1" s="92"/>
      <c r="J1" s="92"/>
    </row>
    <row r="2" spans="1:10" x14ac:dyDescent="0.2">
      <c r="A2" s="797" t="s">
        <v>463</v>
      </c>
      <c r="B2" s="797"/>
      <c r="C2" s="797"/>
      <c r="D2" s="797"/>
      <c r="E2" s="797"/>
      <c r="F2" s="94"/>
      <c r="G2" s="94"/>
      <c r="H2" s="94"/>
      <c r="I2" s="94"/>
      <c r="J2" s="94"/>
    </row>
    <row r="3" spans="1:10" ht="15.75" x14ac:dyDescent="0.2">
      <c r="A3" s="776" t="s">
        <v>69</v>
      </c>
      <c r="B3" s="776"/>
      <c r="C3" s="776"/>
      <c r="D3" s="777"/>
      <c r="E3" s="777"/>
    </row>
    <row r="4" spans="1:10" ht="15.75" x14ac:dyDescent="0.2">
      <c r="A4" s="776" t="s">
        <v>70</v>
      </c>
      <c r="B4" s="776"/>
      <c r="C4" s="776"/>
      <c r="D4" s="796"/>
      <c r="E4" s="796"/>
    </row>
    <row r="5" spans="1:10" s="95" customFormat="1" ht="17.25" customHeight="1" thickBot="1" x14ac:dyDescent="0.25">
      <c r="A5" s="327"/>
      <c r="B5" s="328"/>
      <c r="C5" s="328"/>
      <c r="E5" s="113" t="s">
        <v>157</v>
      </c>
    </row>
    <row r="6" spans="1:10" s="98" customFormat="1" ht="36.75" customHeight="1" thickBot="1" x14ac:dyDescent="0.25">
      <c r="A6" s="329" t="s">
        <v>142</v>
      </c>
      <c r="B6" s="330" t="s">
        <v>64</v>
      </c>
      <c r="C6" s="330" t="s">
        <v>65</v>
      </c>
      <c r="D6" s="96" t="s">
        <v>71</v>
      </c>
      <c r="E6" s="97" t="s">
        <v>72</v>
      </c>
    </row>
    <row r="7" spans="1:10" ht="31.5" customHeight="1" x14ac:dyDescent="0.2">
      <c r="A7" s="339" t="s">
        <v>117</v>
      </c>
      <c r="B7" s="340" t="s">
        <v>73</v>
      </c>
      <c r="C7" s="340">
        <v>39000</v>
      </c>
      <c r="D7" s="229">
        <v>39880</v>
      </c>
      <c r="E7" s="228">
        <v>1880</v>
      </c>
      <c r="G7" s="100"/>
    </row>
    <row r="8" spans="1:10" ht="24.75" customHeight="1" x14ac:dyDescent="0.2">
      <c r="A8" s="331" t="s">
        <v>118</v>
      </c>
      <c r="B8" s="332" t="s">
        <v>74</v>
      </c>
      <c r="C8" s="332">
        <v>76000</v>
      </c>
      <c r="D8" s="101">
        <v>36754</v>
      </c>
      <c r="E8" s="102">
        <v>754</v>
      </c>
      <c r="G8" s="100"/>
    </row>
    <row r="9" spans="1:10" ht="18" customHeight="1" thickBot="1" x14ac:dyDescent="0.25">
      <c r="A9" s="333"/>
      <c r="B9" s="334" t="s">
        <v>180</v>
      </c>
      <c r="C9" s="334">
        <f>SUM(C7:C8)</f>
        <v>115000</v>
      </c>
      <c r="D9" s="103">
        <f>SUM(D7:D8)</f>
        <v>76634</v>
      </c>
      <c r="E9" s="99">
        <f>SUM(E7:E8)</f>
        <v>2634</v>
      </c>
    </row>
    <row r="10" spans="1:10" ht="15.75" x14ac:dyDescent="0.2">
      <c r="A10" s="335"/>
      <c r="B10" s="336"/>
      <c r="C10" s="336"/>
    </row>
    <row r="11" spans="1:10" ht="15.75" x14ac:dyDescent="0.2">
      <c r="A11" s="335"/>
      <c r="B11" s="336"/>
      <c r="C11" s="336"/>
    </row>
    <row r="12" spans="1:10" ht="15.75" x14ac:dyDescent="0.2">
      <c r="A12" s="335"/>
      <c r="B12" s="336"/>
      <c r="C12" s="336"/>
    </row>
    <row r="13" spans="1:10" ht="15.75" x14ac:dyDescent="0.2">
      <c r="A13" s="335"/>
      <c r="B13" s="336"/>
      <c r="C13" s="336"/>
    </row>
    <row r="14" spans="1:10" ht="15.75" x14ac:dyDescent="0.2">
      <c r="A14" s="335"/>
      <c r="B14" s="336"/>
      <c r="C14" s="336"/>
    </row>
    <row r="15" spans="1:10" ht="15.75" x14ac:dyDescent="0.2">
      <c r="A15" s="335"/>
      <c r="B15" s="336"/>
      <c r="C15" s="336"/>
    </row>
    <row r="16" spans="1:10" ht="15.75" x14ac:dyDescent="0.2">
      <c r="A16" s="335"/>
      <c r="B16" s="336"/>
      <c r="C16" s="336"/>
    </row>
    <row r="17" spans="1:4" ht="15.75" x14ac:dyDescent="0.2">
      <c r="A17" s="335"/>
      <c r="B17" s="336"/>
      <c r="C17" s="336"/>
    </row>
    <row r="18" spans="1:4" ht="15.75" x14ac:dyDescent="0.2">
      <c r="A18" s="335"/>
      <c r="B18" s="336"/>
      <c r="C18" s="336"/>
    </row>
    <row r="19" spans="1:4" ht="15.75" x14ac:dyDescent="0.2">
      <c r="A19" s="335"/>
      <c r="B19" s="336"/>
      <c r="C19" s="336"/>
    </row>
    <row r="20" spans="1:4" ht="15.75" x14ac:dyDescent="0.2">
      <c r="A20" s="335"/>
      <c r="B20" s="336"/>
      <c r="C20" s="336"/>
    </row>
    <row r="21" spans="1:4" ht="15.75" x14ac:dyDescent="0.2">
      <c r="A21" s="335"/>
      <c r="B21" s="336"/>
      <c r="C21" s="336"/>
    </row>
    <row r="22" spans="1:4" ht="15.75" x14ac:dyDescent="0.2">
      <c r="A22" s="335"/>
      <c r="B22" s="336"/>
      <c r="C22" s="336"/>
    </row>
    <row r="23" spans="1:4" ht="15.75" x14ac:dyDescent="0.2">
      <c r="A23" s="335"/>
      <c r="B23" s="336"/>
      <c r="C23" s="336"/>
    </row>
    <row r="24" spans="1:4" ht="15.75" x14ac:dyDescent="0.2">
      <c r="A24" s="337"/>
      <c r="B24" s="338"/>
      <c r="C24" s="338"/>
    </row>
    <row r="25" spans="1:4" ht="15.75" x14ac:dyDescent="0.2">
      <c r="A25" s="337"/>
      <c r="B25" s="338"/>
      <c r="C25" s="338"/>
    </row>
    <row r="26" spans="1:4" ht="15.75" x14ac:dyDescent="0.2">
      <c r="A26" s="337"/>
      <c r="B26" s="338"/>
      <c r="C26" s="338"/>
    </row>
    <row r="27" spans="1:4" ht="15.75" x14ac:dyDescent="0.2">
      <c r="A27" s="337"/>
      <c r="B27" s="338"/>
      <c r="C27" s="338"/>
    </row>
    <row r="28" spans="1:4" ht="15.75" x14ac:dyDescent="0.2">
      <c r="A28" s="337"/>
      <c r="B28" s="338"/>
      <c r="C28" s="338"/>
    </row>
    <row r="29" spans="1:4" ht="15.75" x14ac:dyDescent="0.2">
      <c r="A29" s="337"/>
      <c r="B29" s="338"/>
      <c r="C29" s="338"/>
    </row>
    <row r="30" spans="1:4" ht="15.75" x14ac:dyDescent="0.2">
      <c r="A30" s="337"/>
      <c r="B30" s="338"/>
      <c r="C30" s="338"/>
    </row>
    <row r="31" spans="1:4" ht="15.75" x14ac:dyDescent="0.2">
      <c r="A31" s="337"/>
      <c r="B31" s="338"/>
      <c r="C31" s="338"/>
      <c r="D31" s="114"/>
    </row>
    <row r="32" spans="1:4" ht="15.75" x14ac:dyDescent="0.2">
      <c r="A32" s="335"/>
      <c r="B32" s="336"/>
      <c r="C32" s="336"/>
    </row>
    <row r="33" spans="1:3" ht="15.75" x14ac:dyDescent="0.2">
      <c r="A33" s="335"/>
      <c r="B33" s="336"/>
      <c r="C33" s="336"/>
    </row>
    <row r="34" spans="1:3" ht="15.75" x14ac:dyDescent="0.2">
      <c r="A34" s="335"/>
      <c r="B34" s="336"/>
      <c r="C34" s="336"/>
    </row>
    <row r="35" spans="1:3" ht="15.75" x14ac:dyDescent="0.2">
      <c r="A35" s="335"/>
      <c r="B35" s="336"/>
      <c r="C35" s="336"/>
    </row>
    <row r="36" spans="1:3" ht="15.75" x14ac:dyDescent="0.2">
      <c r="A36" s="335"/>
      <c r="B36" s="336"/>
      <c r="C36" s="336"/>
    </row>
  </sheetData>
  <mergeCells count="4">
    <mergeCell ref="A3:E3"/>
    <mergeCell ref="A4:E4"/>
    <mergeCell ref="A1:E1"/>
    <mergeCell ref="A2:E2"/>
  </mergeCells>
  <phoneticPr fontId="24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0" orientation="portrait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indexed="50"/>
  </sheetPr>
  <dimension ref="A1:H36"/>
  <sheetViews>
    <sheetView zoomScaleNormal="100" workbookViewId="0">
      <selection activeCell="A2" sqref="A2:AA2"/>
    </sheetView>
  </sheetViews>
  <sheetFormatPr defaultColWidth="8" defaultRowHeight="12.75" x14ac:dyDescent="0.2"/>
  <cols>
    <col min="1" max="1" width="5.5703125" style="87" customWidth="1"/>
    <col min="2" max="2" width="33.42578125" style="93" customWidth="1"/>
    <col min="3" max="3" width="23.7109375" style="93" customWidth="1"/>
    <col min="4" max="16384" width="8" style="93"/>
  </cols>
  <sheetData>
    <row r="1" spans="1:8" ht="12.75" customHeight="1" x14ac:dyDescent="0.2">
      <c r="A1" s="774"/>
      <c r="B1" s="774"/>
      <c r="C1" s="774"/>
      <c r="D1" s="92"/>
      <c r="E1" s="92"/>
      <c r="F1" s="92"/>
      <c r="G1" s="92"/>
      <c r="H1" s="92"/>
    </row>
    <row r="2" spans="1:8" x14ac:dyDescent="0.2">
      <c r="A2" s="797" t="s">
        <v>464</v>
      </c>
      <c r="B2" s="797"/>
      <c r="C2" s="797"/>
      <c r="D2" s="94"/>
      <c r="E2" s="94"/>
      <c r="F2" s="94"/>
      <c r="G2" s="94"/>
      <c r="H2" s="94"/>
    </row>
    <row r="3" spans="1:8" ht="15.75" x14ac:dyDescent="0.2">
      <c r="A3" s="776" t="s">
        <v>63</v>
      </c>
      <c r="B3" s="776"/>
      <c r="C3" s="777"/>
    </row>
    <row r="4" spans="1:8" ht="15.75" x14ac:dyDescent="0.2">
      <c r="A4" s="776"/>
      <c r="B4" s="776"/>
      <c r="C4" s="796"/>
    </row>
    <row r="5" spans="1:8" s="95" customFormat="1" ht="17.25" customHeight="1" thickBot="1" x14ac:dyDescent="0.25">
      <c r="A5" s="327"/>
      <c r="B5" s="328"/>
      <c r="D5" s="95" t="s">
        <v>157</v>
      </c>
    </row>
    <row r="6" spans="1:8" s="98" customFormat="1" ht="30.75" customHeight="1" thickBot="1" x14ac:dyDescent="0.25">
      <c r="A6" s="329" t="s">
        <v>142</v>
      </c>
      <c r="B6" s="330" t="s">
        <v>64</v>
      </c>
      <c r="C6" s="97" t="s">
        <v>66</v>
      </c>
    </row>
    <row r="7" spans="1:8" ht="48" customHeight="1" x14ac:dyDescent="0.2">
      <c r="A7" s="331" t="s">
        <v>387</v>
      </c>
      <c r="B7" s="332" t="s">
        <v>67</v>
      </c>
      <c r="C7" s="102">
        <v>160</v>
      </c>
    </row>
    <row r="8" spans="1:8" ht="18" customHeight="1" thickBot="1" x14ac:dyDescent="0.25">
      <c r="A8" s="333"/>
      <c r="B8" s="334" t="s">
        <v>180</v>
      </c>
      <c r="C8" s="99">
        <v>160</v>
      </c>
    </row>
    <row r="9" spans="1:8" ht="15.75" x14ac:dyDescent="0.2">
      <c r="A9" s="335"/>
      <c r="B9" s="336"/>
    </row>
    <row r="10" spans="1:8" ht="15.75" x14ac:dyDescent="0.2">
      <c r="A10" s="335"/>
      <c r="B10" s="336"/>
    </row>
    <row r="11" spans="1:8" ht="15.75" x14ac:dyDescent="0.2">
      <c r="A11" s="335"/>
      <c r="B11" s="336"/>
    </row>
    <row r="12" spans="1:8" ht="15.75" x14ac:dyDescent="0.2">
      <c r="A12" s="335"/>
      <c r="B12" s="336"/>
    </row>
    <row r="13" spans="1:8" ht="15.75" x14ac:dyDescent="0.2">
      <c r="A13" s="335"/>
      <c r="B13" s="336"/>
    </row>
    <row r="14" spans="1:8" ht="15.75" x14ac:dyDescent="0.2">
      <c r="A14" s="335"/>
      <c r="B14" s="336"/>
    </row>
    <row r="15" spans="1:8" ht="15.75" x14ac:dyDescent="0.2">
      <c r="A15" s="335"/>
      <c r="B15" s="336"/>
    </row>
    <row r="16" spans="1:8" ht="15.75" x14ac:dyDescent="0.2">
      <c r="A16" s="335"/>
      <c r="B16" s="336"/>
    </row>
    <row r="17" spans="1:3" ht="15.75" x14ac:dyDescent="0.2">
      <c r="A17" s="335"/>
      <c r="B17" s="336"/>
    </row>
    <row r="18" spans="1:3" ht="15.75" x14ac:dyDescent="0.2">
      <c r="A18" s="335"/>
      <c r="B18" s="336"/>
    </row>
    <row r="19" spans="1:3" ht="15.75" x14ac:dyDescent="0.2">
      <c r="A19" s="335"/>
      <c r="B19" s="336"/>
    </row>
    <row r="20" spans="1:3" ht="15.75" x14ac:dyDescent="0.2">
      <c r="A20" s="335"/>
      <c r="B20" s="336"/>
    </row>
    <row r="21" spans="1:3" ht="15.75" x14ac:dyDescent="0.2">
      <c r="A21" s="335"/>
      <c r="B21" s="336"/>
    </row>
    <row r="22" spans="1:3" ht="15.75" x14ac:dyDescent="0.2">
      <c r="A22" s="335"/>
      <c r="B22" s="336"/>
    </row>
    <row r="23" spans="1:3" ht="15.75" x14ac:dyDescent="0.2">
      <c r="A23" s="335"/>
      <c r="B23" s="336"/>
    </row>
    <row r="24" spans="1:3" ht="15.75" x14ac:dyDescent="0.2">
      <c r="A24" s="337"/>
      <c r="B24" s="338"/>
    </row>
    <row r="25" spans="1:3" ht="15.75" x14ac:dyDescent="0.2">
      <c r="A25" s="337"/>
      <c r="B25" s="338"/>
    </row>
    <row r="26" spans="1:3" ht="15.75" x14ac:dyDescent="0.2">
      <c r="A26" s="337"/>
      <c r="B26" s="338"/>
    </row>
    <row r="27" spans="1:3" ht="15.75" x14ac:dyDescent="0.2">
      <c r="A27" s="337"/>
      <c r="B27" s="338"/>
    </row>
    <row r="28" spans="1:3" ht="15.75" x14ac:dyDescent="0.2">
      <c r="A28" s="337"/>
      <c r="B28" s="338"/>
    </row>
    <row r="29" spans="1:3" ht="15.75" x14ac:dyDescent="0.2">
      <c r="A29" s="337"/>
      <c r="B29" s="338"/>
    </row>
    <row r="30" spans="1:3" ht="15.75" x14ac:dyDescent="0.2">
      <c r="A30" s="337"/>
      <c r="B30" s="338"/>
    </row>
    <row r="31" spans="1:3" ht="15.75" x14ac:dyDescent="0.2">
      <c r="A31" s="337"/>
      <c r="B31" s="338"/>
      <c r="C31" s="114"/>
    </row>
    <row r="32" spans="1:3" ht="15.75" x14ac:dyDescent="0.2">
      <c r="A32" s="335"/>
      <c r="B32" s="336"/>
    </row>
    <row r="33" spans="1:2" ht="15.75" x14ac:dyDescent="0.2">
      <c r="A33" s="335"/>
      <c r="B33" s="336"/>
    </row>
    <row r="34" spans="1:2" ht="15.75" x14ac:dyDescent="0.2">
      <c r="A34" s="335"/>
      <c r="B34" s="336"/>
    </row>
    <row r="35" spans="1:2" ht="15.75" x14ac:dyDescent="0.2">
      <c r="A35" s="335"/>
      <c r="B35" s="336"/>
    </row>
    <row r="36" spans="1:2" ht="15.75" x14ac:dyDescent="0.2">
      <c r="A36" s="335"/>
      <c r="B36" s="336"/>
    </row>
  </sheetData>
  <mergeCells count="4">
    <mergeCell ref="A3:C3"/>
    <mergeCell ref="A4:C4"/>
    <mergeCell ref="A1:C1"/>
    <mergeCell ref="A2:C2"/>
  </mergeCells>
  <phoneticPr fontId="24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0" orientation="portrait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36"/>
  <sheetViews>
    <sheetView zoomScaleNormal="100" workbookViewId="0">
      <selection activeCell="A2" sqref="A2:AA2"/>
    </sheetView>
  </sheetViews>
  <sheetFormatPr defaultRowHeight="12.75" x14ac:dyDescent="0.2"/>
  <cols>
    <col min="1" max="1" width="36" style="52" customWidth="1"/>
    <col min="2" max="2" width="0.42578125" style="52" hidden="1" customWidth="1"/>
    <col min="3" max="3" width="23.7109375" style="52" customWidth="1"/>
    <col min="4" max="4" width="15.85546875" style="52" customWidth="1"/>
    <col min="5" max="5" width="17.28515625" style="52" customWidth="1"/>
    <col min="6" max="16384" width="9.140625" style="52"/>
  </cols>
  <sheetData>
    <row r="1" spans="1:10" ht="12.75" customHeight="1" x14ac:dyDescent="0.2">
      <c r="A1" s="748" t="s">
        <v>465</v>
      </c>
      <c r="B1" s="798"/>
      <c r="C1" s="798"/>
      <c r="D1" s="798"/>
      <c r="E1" s="798"/>
    </row>
    <row r="2" spans="1:10" ht="39.75" customHeight="1" x14ac:dyDescent="0.2">
      <c r="A2" s="748" t="s">
        <v>75</v>
      </c>
      <c r="B2" s="748"/>
      <c r="C2" s="748"/>
      <c r="D2" s="748"/>
      <c r="E2" s="748"/>
      <c r="F2" s="91"/>
      <c r="G2" s="91"/>
      <c r="H2" s="91"/>
      <c r="I2" s="91"/>
      <c r="J2" s="91"/>
    </row>
    <row r="3" spans="1:10" ht="15.75" thickBot="1" x14ac:dyDescent="0.25">
      <c r="A3" s="319"/>
      <c r="B3" s="319"/>
      <c r="C3" s="319"/>
      <c r="E3" s="104" t="s">
        <v>157</v>
      </c>
    </row>
    <row r="4" spans="1:10" ht="53.25" customHeight="1" x14ac:dyDescent="0.2">
      <c r="A4" s="805" t="s">
        <v>120</v>
      </c>
      <c r="B4" s="806"/>
      <c r="C4" s="806"/>
      <c r="D4" s="105" t="s">
        <v>0</v>
      </c>
      <c r="E4" s="121"/>
    </row>
    <row r="5" spans="1:10" ht="17.25" customHeight="1" x14ac:dyDescent="0.25">
      <c r="A5" s="803" t="s">
        <v>43</v>
      </c>
      <c r="B5" s="804"/>
      <c r="C5" s="804"/>
      <c r="D5" s="106"/>
      <c r="E5" s="122"/>
    </row>
    <row r="6" spans="1:10" ht="20.25" customHeight="1" x14ac:dyDescent="0.2">
      <c r="A6" s="801" t="s">
        <v>76</v>
      </c>
      <c r="B6" s="802"/>
      <c r="C6" s="802"/>
      <c r="D6" s="107">
        <v>1</v>
      </c>
      <c r="E6" s="123">
        <f>'5.1 Önkormányzat bevétele (2)'!C21</f>
        <v>566150</v>
      </c>
    </row>
    <row r="7" spans="1:10" ht="15.75" customHeight="1" x14ac:dyDescent="0.2">
      <c r="A7" s="801" t="s">
        <v>388</v>
      </c>
      <c r="B7" s="802"/>
      <c r="C7" s="802"/>
      <c r="D7" s="106">
        <v>2</v>
      </c>
      <c r="E7" s="123">
        <f>'5.1 Önkormányzat bevétele (2)'!C28+'5.1 Önkormányzat bevétele (2)'!C26</f>
        <v>78000</v>
      </c>
    </row>
    <row r="8" spans="1:10" ht="22.5" customHeight="1" x14ac:dyDescent="0.2">
      <c r="A8" s="801" t="s">
        <v>77</v>
      </c>
      <c r="B8" s="802"/>
      <c r="C8" s="802"/>
      <c r="D8" s="106">
        <v>3</v>
      </c>
      <c r="E8" s="123">
        <v>2500</v>
      </c>
    </row>
    <row r="9" spans="1:10" ht="63.75" customHeight="1" x14ac:dyDescent="0.2">
      <c r="A9" s="807" t="s">
        <v>78</v>
      </c>
      <c r="B9" s="808"/>
      <c r="C9" s="808"/>
      <c r="D9" s="108">
        <v>4</v>
      </c>
      <c r="E9" s="123">
        <f>'5.1 Önkormányzat bevétele (2)'!C35</f>
        <v>161817</v>
      </c>
    </row>
    <row r="10" spans="1:10" ht="12.75" customHeight="1" x14ac:dyDescent="0.25">
      <c r="A10" s="799" t="s">
        <v>79</v>
      </c>
      <c r="B10" s="800"/>
      <c r="C10" s="800"/>
      <c r="D10" s="108">
        <v>5</v>
      </c>
      <c r="E10" s="124">
        <f>E6+E7+E8+E9</f>
        <v>808467</v>
      </c>
    </row>
    <row r="11" spans="1:10" ht="47.25" x14ac:dyDescent="0.25">
      <c r="A11" s="321" t="s">
        <v>80</v>
      </c>
      <c r="B11" s="322"/>
      <c r="C11" s="322"/>
      <c r="D11" s="108">
        <v>7</v>
      </c>
      <c r="E11" s="124">
        <v>2600</v>
      </c>
    </row>
    <row r="12" spans="1:10" ht="15" x14ac:dyDescent="0.2">
      <c r="A12" s="323" t="s">
        <v>520</v>
      </c>
      <c r="B12" s="322"/>
      <c r="C12" s="322"/>
      <c r="D12" s="108">
        <v>8</v>
      </c>
      <c r="E12" s="123">
        <v>2600</v>
      </c>
    </row>
    <row r="13" spans="1:10" ht="30" x14ac:dyDescent="0.2">
      <c r="A13" s="324" t="s">
        <v>81</v>
      </c>
      <c r="B13" s="322"/>
      <c r="C13" s="322"/>
      <c r="D13" s="108">
        <v>9</v>
      </c>
      <c r="E13" s="123"/>
    </row>
    <row r="14" spans="1:10" ht="32.25" thickBot="1" x14ac:dyDescent="0.3">
      <c r="A14" s="325" t="s">
        <v>82</v>
      </c>
      <c r="B14" s="326"/>
      <c r="C14" s="326"/>
      <c r="D14" s="109">
        <v>10</v>
      </c>
      <c r="E14" s="669">
        <f>E11/E10</f>
        <v>3.2159630510583612E-3</v>
      </c>
    </row>
    <row r="15" spans="1:10" ht="15" x14ac:dyDescent="0.2">
      <c r="A15" s="319"/>
      <c r="B15" s="319"/>
      <c r="C15" s="319"/>
      <c r="D15" s="110"/>
    </row>
    <row r="16" spans="1:10" ht="15" x14ac:dyDescent="0.2">
      <c r="A16" s="319"/>
      <c r="B16" s="319"/>
      <c r="C16" s="319"/>
      <c r="D16" s="110"/>
      <c r="E16" s="111"/>
    </row>
    <row r="17" spans="1:4" ht="15" x14ac:dyDescent="0.2">
      <c r="A17" s="319"/>
      <c r="B17" s="319"/>
      <c r="C17" s="319"/>
      <c r="D17" s="110"/>
    </row>
    <row r="18" spans="1:4" ht="15" x14ac:dyDescent="0.2">
      <c r="A18" s="319"/>
      <c r="B18" s="319"/>
      <c r="C18" s="319"/>
      <c r="D18" s="110"/>
    </row>
    <row r="19" spans="1:4" ht="15" x14ac:dyDescent="0.2">
      <c r="A19" s="319"/>
      <c r="B19" s="319"/>
      <c r="C19" s="319"/>
      <c r="D19" s="110"/>
    </row>
    <row r="20" spans="1:4" ht="15" x14ac:dyDescent="0.2">
      <c r="A20" s="319"/>
      <c r="B20" s="319"/>
      <c r="C20" s="319"/>
      <c r="D20" s="110"/>
    </row>
    <row r="21" spans="1:4" ht="15" x14ac:dyDescent="0.2">
      <c r="A21" s="319"/>
      <c r="B21" s="319"/>
      <c r="C21" s="319"/>
      <c r="D21" s="110"/>
    </row>
    <row r="22" spans="1:4" ht="15" x14ac:dyDescent="0.2">
      <c r="A22" s="319"/>
      <c r="B22" s="319"/>
      <c r="C22" s="319"/>
      <c r="D22" s="110"/>
    </row>
    <row r="23" spans="1:4" ht="15" x14ac:dyDescent="0.2">
      <c r="A23" s="319"/>
      <c r="B23" s="319"/>
      <c r="C23" s="319"/>
      <c r="D23" s="110"/>
    </row>
    <row r="24" spans="1:4" ht="15" x14ac:dyDescent="0.2">
      <c r="A24" s="319"/>
      <c r="B24" s="319"/>
      <c r="C24" s="319"/>
      <c r="D24" s="110"/>
    </row>
    <row r="25" spans="1:4" ht="15" x14ac:dyDescent="0.2">
      <c r="A25" s="319"/>
      <c r="B25" s="319"/>
      <c r="C25" s="319"/>
    </row>
    <row r="26" spans="1:4" ht="15" x14ac:dyDescent="0.2">
      <c r="A26" s="320"/>
      <c r="B26" s="320"/>
      <c r="C26" s="320"/>
    </row>
    <row r="27" spans="1:4" ht="15" x14ac:dyDescent="0.2">
      <c r="A27" s="320"/>
      <c r="B27" s="320"/>
      <c r="C27" s="320"/>
    </row>
    <row r="28" spans="1:4" ht="15" x14ac:dyDescent="0.2">
      <c r="A28" s="320"/>
      <c r="B28" s="320"/>
      <c r="C28" s="320"/>
    </row>
    <row r="29" spans="1:4" ht="15" x14ac:dyDescent="0.2">
      <c r="A29" s="320"/>
      <c r="B29" s="320"/>
      <c r="C29" s="320"/>
    </row>
    <row r="30" spans="1:4" ht="15" x14ac:dyDescent="0.2">
      <c r="A30" s="320"/>
      <c r="B30" s="320"/>
      <c r="C30" s="320"/>
    </row>
    <row r="31" spans="1:4" ht="15" x14ac:dyDescent="0.2">
      <c r="A31" s="320"/>
      <c r="B31" s="320"/>
      <c r="C31" s="320"/>
    </row>
    <row r="32" spans="1:4" ht="15" x14ac:dyDescent="0.2">
      <c r="A32" s="320"/>
      <c r="B32" s="320"/>
      <c r="C32" s="320"/>
    </row>
    <row r="33" spans="1:4" ht="15" x14ac:dyDescent="0.2">
      <c r="A33" s="320"/>
      <c r="B33" s="320"/>
      <c r="C33" s="320"/>
      <c r="D33" s="90"/>
    </row>
    <row r="34" spans="1:4" ht="15" x14ac:dyDescent="0.2">
      <c r="A34" s="319"/>
      <c r="B34" s="319"/>
      <c r="C34" s="319"/>
    </row>
    <row r="35" spans="1:4" ht="15" x14ac:dyDescent="0.2">
      <c r="A35" s="319"/>
      <c r="B35" s="319"/>
      <c r="C35" s="319"/>
    </row>
    <row r="36" spans="1:4" ht="15" x14ac:dyDescent="0.2">
      <c r="A36" s="319"/>
      <c r="B36" s="319"/>
      <c r="C36" s="319"/>
    </row>
  </sheetData>
  <mergeCells count="9">
    <mergeCell ref="A1:E1"/>
    <mergeCell ref="A2:E2"/>
    <mergeCell ref="A10:C10"/>
    <mergeCell ref="A6:C6"/>
    <mergeCell ref="A5:C5"/>
    <mergeCell ref="A4:C4"/>
    <mergeCell ref="A9:C9"/>
    <mergeCell ref="A8:C8"/>
    <mergeCell ref="A7:C7"/>
  </mergeCells>
  <phoneticPr fontId="28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0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0"/>
  </sheetPr>
  <dimension ref="A1:E41"/>
  <sheetViews>
    <sheetView topLeftCell="B1" zoomScaleNormal="100" workbookViewId="0">
      <selection activeCell="A2" sqref="A2:AA2"/>
    </sheetView>
  </sheetViews>
  <sheetFormatPr defaultRowHeight="12.75" x14ac:dyDescent="0.2"/>
  <cols>
    <col min="1" max="1" width="6.42578125" style="52" customWidth="1"/>
    <col min="2" max="2" width="53.42578125" style="52" customWidth="1"/>
    <col min="3" max="3" width="23.7109375" style="52" customWidth="1"/>
    <col min="4" max="4" width="11" style="52" customWidth="1"/>
    <col min="5" max="16384" width="9.140625" style="52"/>
  </cols>
  <sheetData>
    <row r="1" spans="1:5" x14ac:dyDescent="0.2">
      <c r="A1" s="51"/>
      <c r="B1" s="683" t="s">
        <v>408</v>
      </c>
      <c r="C1" s="683"/>
    </row>
    <row r="2" spans="1:5" ht="25.5" customHeight="1" thickBot="1" x14ac:dyDescent="0.25">
      <c r="A2" s="51"/>
      <c r="B2" s="684" t="s">
        <v>407</v>
      </c>
      <c r="C2" s="684"/>
    </row>
    <row r="3" spans="1:5" ht="36.75" customHeight="1" thickBot="1" x14ac:dyDescent="0.3">
      <c r="A3" s="513" t="s">
        <v>7</v>
      </c>
      <c r="B3" s="514" t="s">
        <v>158</v>
      </c>
      <c r="C3" s="515" t="s">
        <v>404</v>
      </c>
    </row>
    <row r="4" spans="1:5" ht="16.5" customHeight="1" x14ac:dyDescent="0.2">
      <c r="A4" s="289"/>
      <c r="B4" s="290" t="s">
        <v>8</v>
      </c>
      <c r="C4" s="291"/>
    </row>
    <row r="5" spans="1:5" ht="17.25" customHeight="1" x14ac:dyDescent="0.2">
      <c r="A5" s="292" t="s">
        <v>117</v>
      </c>
      <c r="B5" s="293" t="s">
        <v>9</v>
      </c>
      <c r="C5" s="294">
        <f>SUM(C6:C14)</f>
        <v>4580145</v>
      </c>
    </row>
    <row r="6" spans="1:5" ht="20.25" customHeight="1" x14ac:dyDescent="0.25">
      <c r="A6" s="292"/>
      <c r="B6" s="295" t="s">
        <v>10</v>
      </c>
      <c r="C6" s="296">
        <f>'5.2 Önkormányzat kiadása (3)'!C5</f>
        <v>70706</v>
      </c>
    </row>
    <row r="7" spans="1:5" ht="17.25" customHeight="1" x14ac:dyDescent="0.25">
      <c r="A7" s="685"/>
      <c r="B7" s="295" t="s">
        <v>11</v>
      </c>
      <c r="C7" s="296">
        <f>'5.2 Önkormányzat kiadása (3)'!C6</f>
        <v>14420</v>
      </c>
    </row>
    <row r="8" spans="1:5" ht="15.75" customHeight="1" x14ac:dyDescent="0.2">
      <c r="A8" s="685"/>
      <c r="B8" s="295" t="s">
        <v>12</v>
      </c>
      <c r="C8" s="297">
        <f>'5.2 Önkormányzat kiadása (3)'!C29</f>
        <v>267350</v>
      </c>
    </row>
    <row r="9" spans="1:5" ht="17.25" customHeight="1" x14ac:dyDescent="0.2">
      <c r="A9" s="685"/>
      <c r="B9" s="295" t="s">
        <v>18</v>
      </c>
      <c r="C9" s="297">
        <f>'5.2 Önkormányzat kiadása (3)'!C42</f>
        <v>30000</v>
      </c>
    </row>
    <row r="10" spans="1:5" ht="15.75" customHeight="1" x14ac:dyDescent="0.2">
      <c r="A10" s="685"/>
      <c r="B10" s="295" t="s">
        <v>20</v>
      </c>
      <c r="C10" s="297">
        <f>'5.2 Önkormányzat kiadása (3)'!C75</f>
        <v>791102</v>
      </c>
    </row>
    <row r="11" spans="1:5" ht="17.25" customHeight="1" x14ac:dyDescent="0.2">
      <c r="A11" s="685"/>
      <c r="B11" s="295" t="s">
        <v>21</v>
      </c>
      <c r="C11" s="297">
        <f>'5.2 Önkormányzat kiadása (3)'!C81</f>
        <v>3000</v>
      </c>
    </row>
    <row r="12" spans="1:5" ht="17.25" customHeight="1" x14ac:dyDescent="0.2">
      <c r="A12" s="685"/>
      <c r="B12" s="295" t="s">
        <v>22</v>
      </c>
      <c r="C12" s="297">
        <f>'5.2 Önkormányzat kiadása (3)'!C77</f>
        <v>2965420</v>
      </c>
    </row>
    <row r="13" spans="1:5" ht="15.75" customHeight="1" x14ac:dyDescent="0.2">
      <c r="A13" s="685"/>
      <c r="B13" s="295" t="s">
        <v>23</v>
      </c>
      <c r="C13" s="297">
        <f>'5.2 Önkormányzat kiadása (3)'!C78</f>
        <v>158400</v>
      </c>
    </row>
    <row r="14" spans="1:5" ht="16.5" customHeight="1" x14ac:dyDescent="0.2">
      <c r="A14" s="298"/>
      <c r="B14" s="299" t="s">
        <v>301</v>
      </c>
      <c r="C14" s="297">
        <f>'5.2 Önkormányzat kiadása (3)'!C83+'5.2 Önkormányzat kiadása (3)'!C85+'5.2 Önkormányzat kiadása (3)'!C86</f>
        <v>279747</v>
      </c>
      <c r="E14" s="54"/>
    </row>
    <row r="15" spans="1:5" ht="17.25" customHeight="1" x14ac:dyDescent="0.25">
      <c r="A15" s="292" t="s">
        <v>118</v>
      </c>
      <c r="B15" s="293" t="s">
        <v>202</v>
      </c>
      <c r="C15" s="300">
        <f>C16+C17+C18+C19</f>
        <v>418378</v>
      </c>
    </row>
    <row r="16" spans="1:5" ht="15" customHeight="1" x14ac:dyDescent="0.25">
      <c r="A16" s="685"/>
      <c r="B16" s="295" t="s">
        <v>13</v>
      </c>
      <c r="C16" s="296">
        <v>262720</v>
      </c>
    </row>
    <row r="17" spans="1:5" ht="15.75" customHeight="1" x14ac:dyDescent="0.25">
      <c r="A17" s="685"/>
      <c r="B17" s="295" t="s">
        <v>14</v>
      </c>
      <c r="C17" s="296">
        <v>53900</v>
      </c>
    </row>
    <row r="18" spans="1:5" ht="14.25" customHeight="1" x14ac:dyDescent="0.25">
      <c r="A18" s="685"/>
      <c r="B18" s="295" t="s">
        <v>15</v>
      </c>
      <c r="C18" s="296">
        <v>63300</v>
      </c>
    </row>
    <row r="19" spans="1:5" ht="15" customHeight="1" x14ac:dyDescent="0.25">
      <c r="A19" s="298"/>
      <c r="B19" s="295" t="s">
        <v>24</v>
      </c>
      <c r="C19" s="296">
        <v>38458</v>
      </c>
    </row>
    <row r="20" spans="1:5" ht="19.5" customHeight="1" x14ac:dyDescent="0.25">
      <c r="A20" s="292" t="s">
        <v>119</v>
      </c>
      <c r="B20" s="293" t="s">
        <v>16</v>
      </c>
      <c r="C20" s="301">
        <f>C21+C22+C23+C24+C25</f>
        <v>513536</v>
      </c>
    </row>
    <row r="21" spans="1:5" ht="16.5" customHeight="1" x14ac:dyDescent="0.25">
      <c r="A21" s="685" t="s">
        <v>17</v>
      </c>
      <c r="B21" s="295" t="s">
        <v>13</v>
      </c>
      <c r="C21" s="296">
        <f>'4.Intézményi kiadások (2)'!B11</f>
        <v>186710</v>
      </c>
      <c r="D21" s="53"/>
    </row>
    <row r="22" spans="1:5" ht="15.75" customHeight="1" x14ac:dyDescent="0.25">
      <c r="A22" s="685"/>
      <c r="B22" s="295" t="s">
        <v>14</v>
      </c>
      <c r="C22" s="296">
        <f>'4.Intézményi kiadások (2)'!D11</f>
        <v>36915</v>
      </c>
    </row>
    <row r="23" spans="1:5" ht="14.25" customHeight="1" x14ac:dyDescent="0.25">
      <c r="A23" s="685"/>
      <c r="B23" s="295" t="s">
        <v>15</v>
      </c>
      <c r="C23" s="296">
        <f>'4.Intézményi kiadások (2)'!G11</f>
        <v>283706</v>
      </c>
    </row>
    <row r="24" spans="1:5" ht="14.25" customHeight="1" x14ac:dyDescent="0.25">
      <c r="A24" s="685"/>
      <c r="B24" s="295" t="s">
        <v>24</v>
      </c>
      <c r="C24" s="296">
        <f>'4.Intézményi kiadások (2)'!B22</f>
        <v>668</v>
      </c>
    </row>
    <row r="25" spans="1:5" ht="16.5" customHeight="1" x14ac:dyDescent="0.25">
      <c r="A25" s="298"/>
      <c r="B25" s="295" t="s">
        <v>23</v>
      </c>
      <c r="C25" s="296">
        <f>'4.Intézményi kiadások (2)'!D22</f>
        <v>5537</v>
      </c>
    </row>
    <row r="26" spans="1:5" ht="18" customHeight="1" x14ac:dyDescent="0.25">
      <c r="A26" s="302"/>
      <c r="B26" s="303" t="s">
        <v>19</v>
      </c>
      <c r="C26" s="304">
        <f>C20+C15+C5</f>
        <v>5512059</v>
      </c>
      <c r="D26" s="54"/>
    </row>
    <row r="27" spans="1:5" ht="16.5" customHeight="1" x14ac:dyDescent="0.2">
      <c r="A27" s="686"/>
      <c r="B27" s="295" t="s">
        <v>13</v>
      </c>
      <c r="C27" s="297">
        <f>C16+C21+C6</f>
        <v>520136</v>
      </c>
    </row>
    <row r="28" spans="1:5" ht="15" customHeight="1" x14ac:dyDescent="0.2">
      <c r="A28" s="690"/>
      <c r="B28" s="295" t="s">
        <v>14</v>
      </c>
      <c r="C28" s="297">
        <f>C17+C22+C7</f>
        <v>105235</v>
      </c>
      <c r="E28" s="54"/>
    </row>
    <row r="29" spans="1:5" ht="15.75" customHeight="1" x14ac:dyDescent="0.2">
      <c r="A29" s="690"/>
      <c r="B29" s="295" t="s">
        <v>15</v>
      </c>
      <c r="C29" s="297">
        <f>C18+C23+C8</f>
        <v>614356</v>
      </c>
      <c r="E29" s="54"/>
    </row>
    <row r="30" spans="1:5" ht="15.75" customHeight="1" x14ac:dyDescent="0.2">
      <c r="A30" s="690"/>
      <c r="B30" s="295" t="s">
        <v>18</v>
      </c>
      <c r="C30" s="297">
        <f>C9</f>
        <v>30000</v>
      </c>
      <c r="E30" s="54"/>
    </row>
    <row r="31" spans="1:5" ht="15.75" customHeight="1" x14ac:dyDescent="0.2">
      <c r="A31" s="690"/>
      <c r="B31" s="295" t="s">
        <v>20</v>
      </c>
      <c r="C31" s="297">
        <f>C10</f>
        <v>791102</v>
      </c>
      <c r="E31" s="54"/>
    </row>
    <row r="32" spans="1:5" ht="15.75" customHeight="1" x14ac:dyDescent="0.2">
      <c r="A32" s="690"/>
      <c r="B32" s="295" t="s">
        <v>395</v>
      </c>
      <c r="C32" s="297">
        <f>C11</f>
        <v>3000</v>
      </c>
      <c r="E32" s="54"/>
    </row>
    <row r="33" spans="1:5" ht="15.75" customHeight="1" x14ac:dyDescent="0.2">
      <c r="A33" s="690"/>
      <c r="B33" s="295" t="s">
        <v>22</v>
      </c>
      <c r="C33" s="297">
        <f>C12+C24+C19</f>
        <v>3004546</v>
      </c>
      <c r="E33" s="54"/>
    </row>
    <row r="34" spans="1:5" ht="14.25" customHeight="1" x14ac:dyDescent="0.2">
      <c r="A34" s="690"/>
      <c r="B34" s="295" t="s">
        <v>23</v>
      </c>
      <c r="C34" s="297">
        <f>C13+C25</f>
        <v>163937</v>
      </c>
      <c r="D34" s="90"/>
      <c r="E34" s="54"/>
    </row>
    <row r="35" spans="1:5" ht="16.5" thickBot="1" x14ac:dyDescent="0.3">
      <c r="A35" s="691"/>
      <c r="B35" s="305" t="s">
        <v>301</v>
      </c>
      <c r="C35" s="306">
        <f>C14</f>
        <v>279747</v>
      </c>
    </row>
    <row r="36" spans="1:5" x14ac:dyDescent="0.2">
      <c r="C36" s="55"/>
    </row>
    <row r="37" spans="1:5" x14ac:dyDescent="0.2">
      <c r="C37" s="55"/>
    </row>
    <row r="38" spans="1:5" x14ac:dyDescent="0.2">
      <c r="C38" s="55"/>
    </row>
    <row r="39" spans="1:5" x14ac:dyDescent="0.2">
      <c r="C39" s="54"/>
    </row>
    <row r="41" spans="1:5" x14ac:dyDescent="0.2">
      <c r="C41" s="54"/>
    </row>
  </sheetData>
  <mergeCells count="6">
    <mergeCell ref="A27:A35"/>
    <mergeCell ref="B1:C1"/>
    <mergeCell ref="B2:C2"/>
    <mergeCell ref="A21:A24"/>
    <mergeCell ref="A7:A13"/>
    <mergeCell ref="A16:A18"/>
  </mergeCells>
  <phoneticPr fontId="10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36"/>
  <sheetViews>
    <sheetView topLeftCell="A3" zoomScaleNormal="100" workbookViewId="0">
      <selection activeCell="A2" sqref="A2:AA2"/>
    </sheetView>
  </sheetViews>
  <sheetFormatPr defaultRowHeight="12.75" x14ac:dyDescent="0.2"/>
  <cols>
    <col min="1" max="1" width="18.7109375" style="52" customWidth="1"/>
    <col min="2" max="2" width="20.42578125" style="52" customWidth="1"/>
    <col min="3" max="3" width="23.7109375" style="52" customWidth="1"/>
    <col min="4" max="4" width="16.85546875" style="52" customWidth="1"/>
    <col min="5" max="5" width="20.28515625" style="52" customWidth="1"/>
    <col min="6" max="6" width="19.85546875" style="52" customWidth="1"/>
    <col min="7" max="16384" width="9.140625" style="52"/>
  </cols>
  <sheetData>
    <row r="1" spans="1:15" ht="17.25" customHeight="1" x14ac:dyDescent="0.2">
      <c r="A1" s="748" t="s">
        <v>466</v>
      </c>
      <c r="B1" s="798"/>
      <c r="C1" s="798"/>
      <c r="D1" s="798"/>
      <c r="E1" s="798"/>
      <c r="F1" s="798"/>
      <c r="G1" s="798"/>
    </row>
    <row r="2" spans="1:15" ht="16.5" customHeight="1" thickBot="1" x14ac:dyDescent="0.25">
      <c r="A2" s="748" t="s">
        <v>467</v>
      </c>
      <c r="B2" s="798"/>
      <c r="C2" s="798"/>
      <c r="D2" s="798"/>
      <c r="E2" s="798"/>
      <c r="F2" s="798"/>
      <c r="G2" s="798"/>
      <c r="H2" s="57"/>
      <c r="I2" s="57"/>
      <c r="J2" s="57"/>
      <c r="K2" s="57"/>
      <c r="L2" s="57"/>
      <c r="M2" s="57"/>
      <c r="N2" s="57"/>
      <c r="O2" s="57"/>
    </row>
    <row r="3" spans="1:15" ht="44.25" customHeight="1" thickBot="1" x14ac:dyDescent="0.25">
      <c r="A3" s="623" t="s">
        <v>83</v>
      </c>
      <c r="B3" s="624" t="s">
        <v>84</v>
      </c>
      <c r="C3" s="625" t="s">
        <v>85</v>
      </c>
      <c r="D3" s="625" t="s">
        <v>86</v>
      </c>
      <c r="E3" s="624" t="s">
        <v>87</v>
      </c>
      <c r="F3" s="629" t="s">
        <v>88</v>
      </c>
    </row>
    <row r="4" spans="1:15" ht="55.5" customHeight="1" thickBot="1" x14ac:dyDescent="0.25">
      <c r="A4" s="626" t="s">
        <v>240</v>
      </c>
      <c r="B4" s="626" t="s">
        <v>241</v>
      </c>
      <c r="C4" s="627"/>
      <c r="D4" s="627"/>
      <c r="E4" s="627" t="s">
        <v>91</v>
      </c>
      <c r="F4" s="627">
        <v>13970</v>
      </c>
    </row>
    <row r="5" spans="1:15" ht="57" customHeight="1" thickBot="1" x14ac:dyDescent="0.25">
      <c r="A5" s="627" t="s">
        <v>89</v>
      </c>
      <c r="B5" s="627" t="s">
        <v>90</v>
      </c>
      <c r="C5" s="627"/>
      <c r="D5" s="627"/>
      <c r="E5" s="627" t="s">
        <v>91</v>
      </c>
      <c r="F5" s="630">
        <v>35371</v>
      </c>
    </row>
    <row r="6" spans="1:15" ht="50.25" customHeight="1" thickBot="1" x14ac:dyDescent="0.25">
      <c r="A6" s="627" t="s">
        <v>201</v>
      </c>
      <c r="B6" s="627" t="s">
        <v>92</v>
      </c>
      <c r="C6" s="627"/>
      <c r="D6" s="627"/>
      <c r="E6" s="627" t="s">
        <v>91</v>
      </c>
      <c r="F6" s="630">
        <v>127342</v>
      </c>
    </row>
    <row r="7" spans="1:15" ht="49.5" customHeight="1" thickBot="1" x14ac:dyDescent="0.25">
      <c r="A7" s="627" t="s">
        <v>9</v>
      </c>
      <c r="B7" s="627" t="s">
        <v>68</v>
      </c>
      <c r="C7" s="627"/>
      <c r="D7" s="627"/>
      <c r="E7" s="627" t="s">
        <v>91</v>
      </c>
      <c r="F7" s="630">
        <v>4500</v>
      </c>
    </row>
    <row r="8" spans="1:15" ht="39.75" customHeight="1" thickBot="1" x14ac:dyDescent="0.25">
      <c r="A8" s="627" t="s">
        <v>9</v>
      </c>
      <c r="B8" s="627" t="s">
        <v>93</v>
      </c>
      <c r="C8" s="627"/>
      <c r="D8" s="627"/>
      <c r="E8" s="627" t="s">
        <v>307</v>
      </c>
      <c r="F8" s="630">
        <v>7000</v>
      </c>
    </row>
    <row r="9" spans="1:15" ht="50.25" customHeight="1" thickBot="1" x14ac:dyDescent="0.25">
      <c r="A9" s="627" t="s">
        <v>9</v>
      </c>
      <c r="B9" s="627" t="s">
        <v>61</v>
      </c>
      <c r="C9" s="627"/>
      <c r="D9" s="627"/>
      <c r="E9" s="627" t="s">
        <v>91</v>
      </c>
      <c r="F9" s="630">
        <v>600</v>
      </c>
    </row>
    <row r="10" spans="1:15" ht="40.5" customHeight="1" thickBot="1" x14ac:dyDescent="0.25">
      <c r="A10" s="627" t="s">
        <v>94</v>
      </c>
      <c r="B10" s="627" t="s">
        <v>164</v>
      </c>
      <c r="C10" s="627"/>
      <c r="D10" s="627"/>
      <c r="E10" s="627" t="s">
        <v>307</v>
      </c>
      <c r="F10" s="630">
        <v>27000</v>
      </c>
    </row>
    <row r="11" spans="1:15" ht="33" customHeight="1" thickBot="1" x14ac:dyDescent="0.25">
      <c r="A11" s="627" t="s">
        <v>9</v>
      </c>
      <c r="B11" s="627"/>
      <c r="C11" s="627" t="s">
        <v>519</v>
      </c>
      <c r="D11" s="627">
        <v>6000</v>
      </c>
      <c r="E11" s="627"/>
      <c r="F11" s="630"/>
    </row>
    <row r="12" spans="1:15" ht="33" customHeight="1" thickBot="1" x14ac:dyDescent="0.25">
      <c r="A12" s="627" t="s">
        <v>9</v>
      </c>
      <c r="B12" s="627"/>
      <c r="C12" s="627" t="s">
        <v>95</v>
      </c>
      <c r="D12" s="627">
        <v>18400</v>
      </c>
      <c r="E12" s="627"/>
      <c r="F12" s="630"/>
    </row>
    <row r="13" spans="1:15" ht="29.25" customHeight="1" thickBot="1" x14ac:dyDescent="0.25">
      <c r="A13" s="628" t="s">
        <v>151</v>
      </c>
      <c r="B13" s="627"/>
      <c r="C13" s="627"/>
      <c r="D13" s="631">
        <f>SUM(D11:D12)</f>
        <v>24400</v>
      </c>
      <c r="E13" s="627"/>
      <c r="F13" s="632">
        <f>SUM(F4:F12)</f>
        <v>215783</v>
      </c>
    </row>
    <row r="14" spans="1:15" ht="15" x14ac:dyDescent="0.2">
      <c r="A14" s="319"/>
      <c r="B14" s="319"/>
      <c r="C14" s="319"/>
      <c r="F14" s="54"/>
    </row>
    <row r="15" spans="1:15" ht="15" x14ac:dyDescent="0.2">
      <c r="A15" s="319"/>
      <c r="B15" s="319"/>
      <c r="C15" s="319"/>
      <c r="F15" s="54"/>
    </row>
    <row r="16" spans="1:15" ht="15" x14ac:dyDescent="0.2">
      <c r="A16" s="319"/>
      <c r="B16" s="319"/>
      <c r="C16" s="319"/>
      <c r="F16" s="54"/>
    </row>
    <row r="17" spans="1:3" ht="15" x14ac:dyDescent="0.2">
      <c r="A17" s="319"/>
      <c r="B17" s="319"/>
      <c r="C17" s="319"/>
    </row>
    <row r="18" spans="1:3" ht="15" x14ac:dyDescent="0.2">
      <c r="A18" s="319"/>
      <c r="B18" s="319"/>
      <c r="C18" s="319"/>
    </row>
    <row r="19" spans="1:3" ht="15" x14ac:dyDescent="0.2">
      <c r="A19" s="319"/>
      <c r="B19" s="319"/>
      <c r="C19" s="319"/>
    </row>
    <row r="20" spans="1:3" ht="15" x14ac:dyDescent="0.2">
      <c r="A20" s="319"/>
      <c r="B20" s="319"/>
      <c r="C20" s="319"/>
    </row>
    <row r="21" spans="1:3" ht="15" x14ac:dyDescent="0.2">
      <c r="A21" s="319"/>
      <c r="B21" s="319"/>
      <c r="C21" s="319"/>
    </row>
    <row r="22" spans="1:3" ht="15" x14ac:dyDescent="0.2">
      <c r="A22" s="319"/>
      <c r="B22" s="319"/>
      <c r="C22" s="319"/>
    </row>
    <row r="23" spans="1:3" ht="15" x14ac:dyDescent="0.2">
      <c r="A23" s="319"/>
      <c r="B23" s="319"/>
      <c r="C23" s="319"/>
    </row>
    <row r="24" spans="1:3" ht="15" x14ac:dyDescent="0.2">
      <c r="A24" s="319"/>
      <c r="B24" s="319"/>
      <c r="C24" s="319"/>
    </row>
    <row r="25" spans="1:3" ht="15" x14ac:dyDescent="0.2">
      <c r="A25" s="319"/>
      <c r="B25" s="319"/>
      <c r="C25" s="319"/>
    </row>
    <row r="26" spans="1:3" ht="15" x14ac:dyDescent="0.2">
      <c r="A26" s="320"/>
      <c r="B26" s="320"/>
      <c r="C26" s="320"/>
    </row>
    <row r="27" spans="1:3" ht="15" x14ac:dyDescent="0.2">
      <c r="A27" s="320"/>
      <c r="B27" s="320"/>
      <c r="C27" s="320"/>
    </row>
    <row r="28" spans="1:3" ht="15" x14ac:dyDescent="0.2">
      <c r="A28" s="320"/>
      <c r="B28" s="320"/>
      <c r="C28" s="320"/>
    </row>
    <row r="29" spans="1:3" ht="15" x14ac:dyDescent="0.2">
      <c r="A29" s="320"/>
      <c r="B29" s="320"/>
      <c r="C29" s="320"/>
    </row>
    <row r="30" spans="1:3" ht="15" x14ac:dyDescent="0.2">
      <c r="A30" s="320"/>
      <c r="B30" s="320"/>
      <c r="C30" s="320"/>
    </row>
    <row r="31" spans="1:3" ht="15" x14ac:dyDescent="0.2">
      <c r="A31" s="320"/>
      <c r="B31" s="320"/>
      <c r="C31" s="320"/>
    </row>
    <row r="32" spans="1:3" ht="15" x14ac:dyDescent="0.2">
      <c r="A32" s="320"/>
      <c r="B32" s="320"/>
      <c r="C32" s="320"/>
    </row>
    <row r="33" spans="1:4" ht="15" x14ac:dyDescent="0.2">
      <c r="A33" s="320"/>
      <c r="B33" s="320"/>
      <c r="C33" s="320"/>
      <c r="D33" s="90"/>
    </row>
    <row r="34" spans="1:4" ht="15" x14ac:dyDescent="0.2">
      <c r="A34" s="319"/>
      <c r="B34" s="319"/>
      <c r="C34" s="319"/>
    </row>
    <row r="35" spans="1:4" ht="15" x14ac:dyDescent="0.2">
      <c r="A35" s="319"/>
      <c r="B35" s="319"/>
      <c r="C35" s="319"/>
    </row>
    <row r="36" spans="1:4" ht="15" x14ac:dyDescent="0.2">
      <c r="A36" s="319"/>
      <c r="B36" s="319"/>
      <c r="C36" s="319"/>
    </row>
  </sheetData>
  <mergeCells count="2">
    <mergeCell ref="A2:G2"/>
    <mergeCell ref="A1:G1"/>
  </mergeCells>
  <phoneticPr fontId="28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75" orientation="portrait" verticalDpi="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1C2BA-764D-4C17-A1CD-C49950CB3AAF}">
  <dimension ref="A1:E36"/>
  <sheetViews>
    <sheetView topLeftCell="B1" zoomScaleNormal="100" workbookViewId="0">
      <selection activeCell="A2" sqref="A2:AA2"/>
    </sheetView>
  </sheetViews>
  <sheetFormatPr defaultColWidth="8" defaultRowHeight="12.75" x14ac:dyDescent="0.2"/>
  <cols>
    <col min="1" max="1" width="10" style="13" customWidth="1"/>
    <col min="2" max="2" width="78.85546875" style="13" customWidth="1"/>
    <col min="3" max="3" width="23.7109375" style="13" customWidth="1"/>
    <col min="4" max="4" width="13.85546875" style="13" customWidth="1"/>
    <col min="5" max="5" width="11.42578125" style="13" customWidth="1"/>
    <col min="6" max="21" width="8" style="13"/>
    <col min="22" max="22" width="29.5703125" style="13" customWidth="1"/>
    <col min="23" max="25" width="8" style="13"/>
    <col min="26" max="26" width="21" style="13" customWidth="1"/>
    <col min="27" max="256" width="8" style="13"/>
    <col min="257" max="257" width="10" style="13" customWidth="1"/>
    <col min="258" max="258" width="78.85546875" style="13" customWidth="1"/>
    <col min="259" max="259" width="23.140625" style="13" customWidth="1"/>
    <col min="260" max="260" width="13.85546875" style="13" customWidth="1"/>
    <col min="261" max="261" width="11.42578125" style="13" customWidth="1"/>
    <col min="262" max="277" width="8" style="13"/>
    <col min="278" max="278" width="29.5703125" style="13" customWidth="1"/>
    <col min="279" max="281" width="8" style="13"/>
    <col min="282" max="282" width="21" style="13" customWidth="1"/>
    <col min="283" max="512" width="8" style="13"/>
    <col min="513" max="513" width="10" style="13" customWidth="1"/>
    <col min="514" max="514" width="78.85546875" style="13" customWidth="1"/>
    <col min="515" max="515" width="23.140625" style="13" customWidth="1"/>
    <col min="516" max="516" width="13.85546875" style="13" customWidth="1"/>
    <col min="517" max="517" width="11.42578125" style="13" customWidth="1"/>
    <col min="518" max="533" width="8" style="13"/>
    <col min="534" max="534" width="29.5703125" style="13" customWidth="1"/>
    <col min="535" max="537" width="8" style="13"/>
    <col min="538" max="538" width="21" style="13" customWidth="1"/>
    <col min="539" max="768" width="8" style="13"/>
    <col min="769" max="769" width="10" style="13" customWidth="1"/>
    <col min="770" max="770" width="78.85546875" style="13" customWidth="1"/>
    <col min="771" max="771" width="23.140625" style="13" customWidth="1"/>
    <col min="772" max="772" width="13.85546875" style="13" customWidth="1"/>
    <col min="773" max="773" width="11.42578125" style="13" customWidth="1"/>
    <col min="774" max="789" width="8" style="13"/>
    <col min="790" max="790" width="29.5703125" style="13" customWidth="1"/>
    <col min="791" max="793" width="8" style="13"/>
    <col min="794" max="794" width="21" style="13" customWidth="1"/>
    <col min="795" max="1024" width="8" style="13"/>
    <col min="1025" max="1025" width="10" style="13" customWidth="1"/>
    <col min="1026" max="1026" width="78.85546875" style="13" customWidth="1"/>
    <col min="1027" max="1027" width="23.140625" style="13" customWidth="1"/>
    <col min="1028" max="1028" width="13.85546875" style="13" customWidth="1"/>
    <col min="1029" max="1029" width="11.42578125" style="13" customWidth="1"/>
    <col min="1030" max="1045" width="8" style="13"/>
    <col min="1046" max="1046" width="29.5703125" style="13" customWidth="1"/>
    <col min="1047" max="1049" width="8" style="13"/>
    <col min="1050" max="1050" width="21" style="13" customWidth="1"/>
    <col min="1051" max="1280" width="8" style="13"/>
    <col min="1281" max="1281" width="10" style="13" customWidth="1"/>
    <col min="1282" max="1282" width="78.85546875" style="13" customWidth="1"/>
    <col min="1283" max="1283" width="23.140625" style="13" customWidth="1"/>
    <col min="1284" max="1284" width="13.85546875" style="13" customWidth="1"/>
    <col min="1285" max="1285" width="11.42578125" style="13" customWidth="1"/>
    <col min="1286" max="1301" width="8" style="13"/>
    <col min="1302" max="1302" width="29.5703125" style="13" customWidth="1"/>
    <col min="1303" max="1305" width="8" style="13"/>
    <col min="1306" max="1306" width="21" style="13" customWidth="1"/>
    <col min="1307" max="1536" width="8" style="13"/>
    <col min="1537" max="1537" width="10" style="13" customWidth="1"/>
    <col min="1538" max="1538" width="78.85546875" style="13" customWidth="1"/>
    <col min="1539" max="1539" width="23.140625" style="13" customWidth="1"/>
    <col min="1540" max="1540" width="13.85546875" style="13" customWidth="1"/>
    <col min="1541" max="1541" width="11.42578125" style="13" customWidth="1"/>
    <col min="1542" max="1557" width="8" style="13"/>
    <col min="1558" max="1558" width="29.5703125" style="13" customWidth="1"/>
    <col min="1559" max="1561" width="8" style="13"/>
    <col min="1562" max="1562" width="21" style="13" customWidth="1"/>
    <col min="1563" max="1792" width="8" style="13"/>
    <col min="1793" max="1793" width="10" style="13" customWidth="1"/>
    <col min="1794" max="1794" width="78.85546875" style="13" customWidth="1"/>
    <col min="1795" max="1795" width="23.140625" style="13" customWidth="1"/>
    <col min="1796" max="1796" width="13.85546875" style="13" customWidth="1"/>
    <col min="1797" max="1797" width="11.42578125" style="13" customWidth="1"/>
    <col min="1798" max="1813" width="8" style="13"/>
    <col min="1814" max="1814" width="29.5703125" style="13" customWidth="1"/>
    <col min="1815" max="1817" width="8" style="13"/>
    <col min="1818" max="1818" width="21" style="13" customWidth="1"/>
    <col min="1819" max="2048" width="8" style="13"/>
    <col min="2049" max="2049" width="10" style="13" customWidth="1"/>
    <col min="2050" max="2050" width="78.85546875" style="13" customWidth="1"/>
    <col min="2051" max="2051" width="23.140625" style="13" customWidth="1"/>
    <col min="2052" max="2052" width="13.85546875" style="13" customWidth="1"/>
    <col min="2053" max="2053" width="11.42578125" style="13" customWidth="1"/>
    <col min="2054" max="2069" width="8" style="13"/>
    <col min="2070" max="2070" width="29.5703125" style="13" customWidth="1"/>
    <col min="2071" max="2073" width="8" style="13"/>
    <col min="2074" max="2074" width="21" style="13" customWidth="1"/>
    <col min="2075" max="2304" width="8" style="13"/>
    <col min="2305" max="2305" width="10" style="13" customWidth="1"/>
    <col min="2306" max="2306" width="78.85546875" style="13" customWidth="1"/>
    <col min="2307" max="2307" width="23.140625" style="13" customWidth="1"/>
    <col min="2308" max="2308" width="13.85546875" style="13" customWidth="1"/>
    <col min="2309" max="2309" width="11.42578125" style="13" customWidth="1"/>
    <col min="2310" max="2325" width="8" style="13"/>
    <col min="2326" max="2326" width="29.5703125" style="13" customWidth="1"/>
    <col min="2327" max="2329" width="8" style="13"/>
    <col min="2330" max="2330" width="21" style="13" customWidth="1"/>
    <col min="2331" max="2560" width="8" style="13"/>
    <col min="2561" max="2561" width="10" style="13" customWidth="1"/>
    <col min="2562" max="2562" width="78.85546875" style="13" customWidth="1"/>
    <col min="2563" max="2563" width="23.140625" style="13" customWidth="1"/>
    <col min="2564" max="2564" width="13.85546875" style="13" customWidth="1"/>
    <col min="2565" max="2565" width="11.42578125" style="13" customWidth="1"/>
    <col min="2566" max="2581" width="8" style="13"/>
    <col min="2582" max="2582" width="29.5703125" style="13" customWidth="1"/>
    <col min="2583" max="2585" width="8" style="13"/>
    <col min="2586" max="2586" width="21" style="13" customWidth="1"/>
    <col min="2587" max="2816" width="8" style="13"/>
    <col min="2817" max="2817" width="10" style="13" customWidth="1"/>
    <col min="2818" max="2818" width="78.85546875" style="13" customWidth="1"/>
    <col min="2819" max="2819" width="23.140625" style="13" customWidth="1"/>
    <col min="2820" max="2820" width="13.85546875" style="13" customWidth="1"/>
    <col min="2821" max="2821" width="11.42578125" style="13" customWidth="1"/>
    <col min="2822" max="2837" width="8" style="13"/>
    <col min="2838" max="2838" width="29.5703125" style="13" customWidth="1"/>
    <col min="2839" max="2841" width="8" style="13"/>
    <col min="2842" max="2842" width="21" style="13" customWidth="1"/>
    <col min="2843" max="3072" width="8" style="13"/>
    <col min="3073" max="3073" width="10" style="13" customWidth="1"/>
    <col min="3074" max="3074" width="78.85546875" style="13" customWidth="1"/>
    <col min="3075" max="3075" width="23.140625" style="13" customWidth="1"/>
    <col min="3076" max="3076" width="13.85546875" style="13" customWidth="1"/>
    <col min="3077" max="3077" width="11.42578125" style="13" customWidth="1"/>
    <col min="3078" max="3093" width="8" style="13"/>
    <col min="3094" max="3094" width="29.5703125" style="13" customWidth="1"/>
    <col min="3095" max="3097" width="8" style="13"/>
    <col min="3098" max="3098" width="21" style="13" customWidth="1"/>
    <col min="3099" max="3328" width="8" style="13"/>
    <col min="3329" max="3329" width="10" style="13" customWidth="1"/>
    <col min="3330" max="3330" width="78.85546875" style="13" customWidth="1"/>
    <col min="3331" max="3331" width="23.140625" style="13" customWidth="1"/>
    <col min="3332" max="3332" width="13.85546875" style="13" customWidth="1"/>
    <col min="3333" max="3333" width="11.42578125" style="13" customWidth="1"/>
    <col min="3334" max="3349" width="8" style="13"/>
    <col min="3350" max="3350" width="29.5703125" style="13" customWidth="1"/>
    <col min="3351" max="3353" width="8" style="13"/>
    <col min="3354" max="3354" width="21" style="13" customWidth="1"/>
    <col min="3355" max="3584" width="8" style="13"/>
    <col min="3585" max="3585" width="10" style="13" customWidth="1"/>
    <col min="3586" max="3586" width="78.85546875" style="13" customWidth="1"/>
    <col min="3587" max="3587" width="23.140625" style="13" customWidth="1"/>
    <col min="3588" max="3588" width="13.85546875" style="13" customWidth="1"/>
    <col min="3589" max="3589" width="11.42578125" style="13" customWidth="1"/>
    <col min="3590" max="3605" width="8" style="13"/>
    <col min="3606" max="3606" width="29.5703125" style="13" customWidth="1"/>
    <col min="3607" max="3609" width="8" style="13"/>
    <col min="3610" max="3610" width="21" style="13" customWidth="1"/>
    <col min="3611" max="3840" width="8" style="13"/>
    <col min="3841" max="3841" width="10" style="13" customWidth="1"/>
    <col min="3842" max="3842" width="78.85546875" style="13" customWidth="1"/>
    <col min="3843" max="3843" width="23.140625" style="13" customWidth="1"/>
    <col min="3844" max="3844" width="13.85546875" style="13" customWidth="1"/>
    <col min="3845" max="3845" width="11.42578125" style="13" customWidth="1"/>
    <col min="3846" max="3861" width="8" style="13"/>
    <col min="3862" max="3862" width="29.5703125" style="13" customWidth="1"/>
    <col min="3863" max="3865" width="8" style="13"/>
    <col min="3866" max="3866" width="21" style="13" customWidth="1"/>
    <col min="3867" max="4096" width="8" style="13"/>
    <col min="4097" max="4097" width="10" style="13" customWidth="1"/>
    <col min="4098" max="4098" width="78.85546875" style="13" customWidth="1"/>
    <col min="4099" max="4099" width="23.140625" style="13" customWidth="1"/>
    <col min="4100" max="4100" width="13.85546875" style="13" customWidth="1"/>
    <col min="4101" max="4101" width="11.42578125" style="13" customWidth="1"/>
    <col min="4102" max="4117" width="8" style="13"/>
    <col min="4118" max="4118" width="29.5703125" style="13" customWidth="1"/>
    <col min="4119" max="4121" width="8" style="13"/>
    <col min="4122" max="4122" width="21" style="13" customWidth="1"/>
    <col min="4123" max="4352" width="8" style="13"/>
    <col min="4353" max="4353" width="10" style="13" customWidth="1"/>
    <col min="4354" max="4354" width="78.85546875" style="13" customWidth="1"/>
    <col min="4355" max="4355" width="23.140625" style="13" customWidth="1"/>
    <col min="4356" max="4356" width="13.85546875" style="13" customWidth="1"/>
    <col min="4357" max="4357" width="11.42578125" style="13" customWidth="1"/>
    <col min="4358" max="4373" width="8" style="13"/>
    <col min="4374" max="4374" width="29.5703125" style="13" customWidth="1"/>
    <col min="4375" max="4377" width="8" style="13"/>
    <col min="4378" max="4378" width="21" style="13" customWidth="1"/>
    <col min="4379" max="4608" width="8" style="13"/>
    <col min="4609" max="4609" width="10" style="13" customWidth="1"/>
    <col min="4610" max="4610" width="78.85546875" style="13" customWidth="1"/>
    <col min="4611" max="4611" width="23.140625" style="13" customWidth="1"/>
    <col min="4612" max="4612" width="13.85546875" style="13" customWidth="1"/>
    <col min="4613" max="4613" width="11.42578125" style="13" customWidth="1"/>
    <col min="4614" max="4629" width="8" style="13"/>
    <col min="4630" max="4630" width="29.5703125" style="13" customWidth="1"/>
    <col min="4631" max="4633" width="8" style="13"/>
    <col min="4634" max="4634" width="21" style="13" customWidth="1"/>
    <col min="4635" max="4864" width="8" style="13"/>
    <col min="4865" max="4865" width="10" style="13" customWidth="1"/>
    <col min="4866" max="4866" width="78.85546875" style="13" customWidth="1"/>
    <col min="4867" max="4867" width="23.140625" style="13" customWidth="1"/>
    <col min="4868" max="4868" width="13.85546875" style="13" customWidth="1"/>
    <col min="4869" max="4869" width="11.42578125" style="13" customWidth="1"/>
    <col min="4870" max="4885" width="8" style="13"/>
    <col min="4886" max="4886" width="29.5703125" style="13" customWidth="1"/>
    <col min="4887" max="4889" width="8" style="13"/>
    <col min="4890" max="4890" width="21" style="13" customWidth="1"/>
    <col min="4891" max="5120" width="8" style="13"/>
    <col min="5121" max="5121" width="10" style="13" customWidth="1"/>
    <col min="5122" max="5122" width="78.85546875" style="13" customWidth="1"/>
    <col min="5123" max="5123" width="23.140625" style="13" customWidth="1"/>
    <col min="5124" max="5124" width="13.85546875" style="13" customWidth="1"/>
    <col min="5125" max="5125" width="11.42578125" style="13" customWidth="1"/>
    <col min="5126" max="5141" width="8" style="13"/>
    <col min="5142" max="5142" width="29.5703125" style="13" customWidth="1"/>
    <col min="5143" max="5145" width="8" style="13"/>
    <col min="5146" max="5146" width="21" style="13" customWidth="1"/>
    <col min="5147" max="5376" width="8" style="13"/>
    <col min="5377" max="5377" width="10" style="13" customWidth="1"/>
    <col min="5378" max="5378" width="78.85546875" style="13" customWidth="1"/>
    <col min="5379" max="5379" width="23.140625" style="13" customWidth="1"/>
    <col min="5380" max="5380" width="13.85546875" style="13" customWidth="1"/>
    <col min="5381" max="5381" width="11.42578125" style="13" customWidth="1"/>
    <col min="5382" max="5397" width="8" style="13"/>
    <col min="5398" max="5398" width="29.5703125" style="13" customWidth="1"/>
    <col min="5399" max="5401" width="8" style="13"/>
    <col min="5402" max="5402" width="21" style="13" customWidth="1"/>
    <col min="5403" max="5632" width="8" style="13"/>
    <col min="5633" max="5633" width="10" style="13" customWidth="1"/>
    <col min="5634" max="5634" width="78.85546875" style="13" customWidth="1"/>
    <col min="5635" max="5635" width="23.140625" style="13" customWidth="1"/>
    <col min="5636" max="5636" width="13.85546875" style="13" customWidth="1"/>
    <col min="5637" max="5637" width="11.42578125" style="13" customWidth="1"/>
    <col min="5638" max="5653" width="8" style="13"/>
    <col min="5654" max="5654" width="29.5703125" style="13" customWidth="1"/>
    <col min="5655" max="5657" width="8" style="13"/>
    <col min="5658" max="5658" width="21" style="13" customWidth="1"/>
    <col min="5659" max="5888" width="8" style="13"/>
    <col min="5889" max="5889" width="10" style="13" customWidth="1"/>
    <col min="5890" max="5890" width="78.85546875" style="13" customWidth="1"/>
    <col min="5891" max="5891" width="23.140625" style="13" customWidth="1"/>
    <col min="5892" max="5892" width="13.85546875" style="13" customWidth="1"/>
    <col min="5893" max="5893" width="11.42578125" style="13" customWidth="1"/>
    <col min="5894" max="5909" width="8" style="13"/>
    <col min="5910" max="5910" width="29.5703125" style="13" customWidth="1"/>
    <col min="5911" max="5913" width="8" style="13"/>
    <col min="5914" max="5914" width="21" style="13" customWidth="1"/>
    <col min="5915" max="6144" width="8" style="13"/>
    <col min="6145" max="6145" width="10" style="13" customWidth="1"/>
    <col min="6146" max="6146" width="78.85546875" style="13" customWidth="1"/>
    <col min="6147" max="6147" width="23.140625" style="13" customWidth="1"/>
    <col min="6148" max="6148" width="13.85546875" style="13" customWidth="1"/>
    <col min="6149" max="6149" width="11.42578125" style="13" customWidth="1"/>
    <col min="6150" max="6165" width="8" style="13"/>
    <col min="6166" max="6166" width="29.5703125" style="13" customWidth="1"/>
    <col min="6167" max="6169" width="8" style="13"/>
    <col min="6170" max="6170" width="21" style="13" customWidth="1"/>
    <col min="6171" max="6400" width="8" style="13"/>
    <col min="6401" max="6401" width="10" style="13" customWidth="1"/>
    <col min="6402" max="6402" width="78.85546875" style="13" customWidth="1"/>
    <col min="6403" max="6403" width="23.140625" style="13" customWidth="1"/>
    <col min="6404" max="6404" width="13.85546875" style="13" customWidth="1"/>
    <col min="6405" max="6405" width="11.42578125" style="13" customWidth="1"/>
    <col min="6406" max="6421" width="8" style="13"/>
    <col min="6422" max="6422" width="29.5703125" style="13" customWidth="1"/>
    <col min="6423" max="6425" width="8" style="13"/>
    <col min="6426" max="6426" width="21" style="13" customWidth="1"/>
    <col min="6427" max="6656" width="8" style="13"/>
    <col min="6657" max="6657" width="10" style="13" customWidth="1"/>
    <col min="6658" max="6658" width="78.85546875" style="13" customWidth="1"/>
    <col min="6659" max="6659" width="23.140625" style="13" customWidth="1"/>
    <col min="6660" max="6660" width="13.85546875" style="13" customWidth="1"/>
    <col min="6661" max="6661" width="11.42578125" style="13" customWidth="1"/>
    <col min="6662" max="6677" width="8" style="13"/>
    <col min="6678" max="6678" width="29.5703125" style="13" customWidth="1"/>
    <col min="6679" max="6681" width="8" style="13"/>
    <col min="6682" max="6682" width="21" style="13" customWidth="1"/>
    <col min="6683" max="6912" width="8" style="13"/>
    <col min="6913" max="6913" width="10" style="13" customWidth="1"/>
    <col min="6914" max="6914" width="78.85546875" style="13" customWidth="1"/>
    <col min="6915" max="6915" width="23.140625" style="13" customWidth="1"/>
    <col min="6916" max="6916" width="13.85546875" style="13" customWidth="1"/>
    <col min="6917" max="6917" width="11.42578125" style="13" customWidth="1"/>
    <col min="6918" max="6933" width="8" style="13"/>
    <col min="6934" max="6934" width="29.5703125" style="13" customWidth="1"/>
    <col min="6935" max="6937" width="8" style="13"/>
    <col min="6938" max="6938" width="21" style="13" customWidth="1"/>
    <col min="6939" max="7168" width="8" style="13"/>
    <col min="7169" max="7169" width="10" style="13" customWidth="1"/>
    <col min="7170" max="7170" width="78.85546875" style="13" customWidth="1"/>
    <col min="7171" max="7171" width="23.140625" style="13" customWidth="1"/>
    <col min="7172" max="7172" width="13.85546875" style="13" customWidth="1"/>
    <col min="7173" max="7173" width="11.42578125" style="13" customWidth="1"/>
    <col min="7174" max="7189" width="8" style="13"/>
    <col min="7190" max="7190" width="29.5703125" style="13" customWidth="1"/>
    <col min="7191" max="7193" width="8" style="13"/>
    <col min="7194" max="7194" width="21" style="13" customWidth="1"/>
    <col min="7195" max="7424" width="8" style="13"/>
    <col min="7425" max="7425" width="10" style="13" customWidth="1"/>
    <col min="7426" max="7426" width="78.85546875" style="13" customWidth="1"/>
    <col min="7427" max="7427" width="23.140625" style="13" customWidth="1"/>
    <col min="7428" max="7428" width="13.85546875" style="13" customWidth="1"/>
    <col min="7429" max="7429" width="11.42578125" style="13" customWidth="1"/>
    <col min="7430" max="7445" width="8" style="13"/>
    <col min="7446" max="7446" width="29.5703125" style="13" customWidth="1"/>
    <col min="7447" max="7449" width="8" style="13"/>
    <col min="7450" max="7450" width="21" style="13" customWidth="1"/>
    <col min="7451" max="7680" width="8" style="13"/>
    <col min="7681" max="7681" width="10" style="13" customWidth="1"/>
    <col min="7682" max="7682" width="78.85546875" style="13" customWidth="1"/>
    <col min="7683" max="7683" width="23.140625" style="13" customWidth="1"/>
    <col min="7684" max="7684" width="13.85546875" style="13" customWidth="1"/>
    <col min="7685" max="7685" width="11.42578125" style="13" customWidth="1"/>
    <col min="7686" max="7701" width="8" style="13"/>
    <col min="7702" max="7702" width="29.5703125" style="13" customWidth="1"/>
    <col min="7703" max="7705" width="8" style="13"/>
    <col min="7706" max="7706" width="21" style="13" customWidth="1"/>
    <col min="7707" max="7936" width="8" style="13"/>
    <col min="7937" max="7937" width="10" style="13" customWidth="1"/>
    <col min="7938" max="7938" width="78.85546875" style="13" customWidth="1"/>
    <col min="7939" max="7939" width="23.140625" style="13" customWidth="1"/>
    <col min="7940" max="7940" width="13.85546875" style="13" customWidth="1"/>
    <col min="7941" max="7941" width="11.42578125" style="13" customWidth="1"/>
    <col min="7942" max="7957" width="8" style="13"/>
    <col min="7958" max="7958" width="29.5703125" style="13" customWidth="1"/>
    <col min="7959" max="7961" width="8" style="13"/>
    <col min="7962" max="7962" width="21" style="13" customWidth="1"/>
    <col min="7963" max="8192" width="8" style="13"/>
    <col min="8193" max="8193" width="10" style="13" customWidth="1"/>
    <col min="8194" max="8194" width="78.85546875" style="13" customWidth="1"/>
    <col min="8195" max="8195" width="23.140625" style="13" customWidth="1"/>
    <col min="8196" max="8196" width="13.85546875" style="13" customWidth="1"/>
    <col min="8197" max="8197" width="11.42578125" style="13" customWidth="1"/>
    <col min="8198" max="8213" width="8" style="13"/>
    <col min="8214" max="8214" width="29.5703125" style="13" customWidth="1"/>
    <col min="8215" max="8217" width="8" style="13"/>
    <col min="8218" max="8218" width="21" style="13" customWidth="1"/>
    <col min="8219" max="8448" width="8" style="13"/>
    <col min="8449" max="8449" width="10" style="13" customWidth="1"/>
    <col min="8450" max="8450" width="78.85546875" style="13" customWidth="1"/>
    <col min="8451" max="8451" width="23.140625" style="13" customWidth="1"/>
    <col min="8452" max="8452" width="13.85546875" style="13" customWidth="1"/>
    <col min="8453" max="8453" width="11.42578125" style="13" customWidth="1"/>
    <col min="8454" max="8469" width="8" style="13"/>
    <col min="8470" max="8470" width="29.5703125" style="13" customWidth="1"/>
    <col min="8471" max="8473" width="8" style="13"/>
    <col min="8474" max="8474" width="21" style="13" customWidth="1"/>
    <col min="8475" max="8704" width="8" style="13"/>
    <col min="8705" max="8705" width="10" style="13" customWidth="1"/>
    <col min="8706" max="8706" width="78.85546875" style="13" customWidth="1"/>
    <col min="8707" max="8707" width="23.140625" style="13" customWidth="1"/>
    <col min="8708" max="8708" width="13.85546875" style="13" customWidth="1"/>
    <col min="8709" max="8709" width="11.42578125" style="13" customWidth="1"/>
    <col min="8710" max="8725" width="8" style="13"/>
    <col min="8726" max="8726" width="29.5703125" style="13" customWidth="1"/>
    <col min="8727" max="8729" width="8" style="13"/>
    <col min="8730" max="8730" width="21" style="13" customWidth="1"/>
    <col min="8731" max="8960" width="8" style="13"/>
    <col min="8961" max="8961" width="10" style="13" customWidth="1"/>
    <col min="8962" max="8962" width="78.85546875" style="13" customWidth="1"/>
    <col min="8963" max="8963" width="23.140625" style="13" customWidth="1"/>
    <col min="8964" max="8964" width="13.85546875" style="13" customWidth="1"/>
    <col min="8965" max="8965" width="11.42578125" style="13" customWidth="1"/>
    <col min="8966" max="8981" width="8" style="13"/>
    <col min="8982" max="8982" width="29.5703125" style="13" customWidth="1"/>
    <col min="8983" max="8985" width="8" style="13"/>
    <col min="8986" max="8986" width="21" style="13" customWidth="1"/>
    <col min="8987" max="9216" width="8" style="13"/>
    <col min="9217" max="9217" width="10" style="13" customWidth="1"/>
    <col min="9218" max="9218" width="78.85546875" style="13" customWidth="1"/>
    <col min="9219" max="9219" width="23.140625" style="13" customWidth="1"/>
    <col min="9220" max="9220" width="13.85546875" style="13" customWidth="1"/>
    <col min="9221" max="9221" width="11.42578125" style="13" customWidth="1"/>
    <col min="9222" max="9237" width="8" style="13"/>
    <col min="9238" max="9238" width="29.5703125" style="13" customWidth="1"/>
    <col min="9239" max="9241" width="8" style="13"/>
    <col min="9242" max="9242" width="21" style="13" customWidth="1"/>
    <col min="9243" max="9472" width="8" style="13"/>
    <col min="9473" max="9473" width="10" style="13" customWidth="1"/>
    <col min="9474" max="9474" width="78.85546875" style="13" customWidth="1"/>
    <col min="9475" max="9475" width="23.140625" style="13" customWidth="1"/>
    <col min="9476" max="9476" width="13.85546875" style="13" customWidth="1"/>
    <col min="9477" max="9477" width="11.42578125" style="13" customWidth="1"/>
    <col min="9478" max="9493" width="8" style="13"/>
    <col min="9494" max="9494" width="29.5703125" style="13" customWidth="1"/>
    <col min="9495" max="9497" width="8" style="13"/>
    <col min="9498" max="9498" width="21" style="13" customWidth="1"/>
    <col min="9499" max="9728" width="8" style="13"/>
    <col min="9729" max="9729" width="10" style="13" customWidth="1"/>
    <col min="9730" max="9730" width="78.85546875" style="13" customWidth="1"/>
    <col min="9731" max="9731" width="23.140625" style="13" customWidth="1"/>
    <col min="9732" max="9732" width="13.85546875" style="13" customWidth="1"/>
    <col min="9733" max="9733" width="11.42578125" style="13" customWidth="1"/>
    <col min="9734" max="9749" width="8" style="13"/>
    <col min="9750" max="9750" width="29.5703125" style="13" customWidth="1"/>
    <col min="9751" max="9753" width="8" style="13"/>
    <col min="9754" max="9754" width="21" style="13" customWidth="1"/>
    <col min="9755" max="9984" width="8" style="13"/>
    <col min="9985" max="9985" width="10" style="13" customWidth="1"/>
    <col min="9986" max="9986" width="78.85546875" style="13" customWidth="1"/>
    <col min="9987" max="9987" width="23.140625" style="13" customWidth="1"/>
    <col min="9988" max="9988" width="13.85546875" style="13" customWidth="1"/>
    <col min="9989" max="9989" width="11.42578125" style="13" customWidth="1"/>
    <col min="9990" max="10005" width="8" style="13"/>
    <col min="10006" max="10006" width="29.5703125" style="13" customWidth="1"/>
    <col min="10007" max="10009" width="8" style="13"/>
    <col min="10010" max="10010" width="21" style="13" customWidth="1"/>
    <col min="10011" max="10240" width="8" style="13"/>
    <col min="10241" max="10241" width="10" style="13" customWidth="1"/>
    <col min="10242" max="10242" width="78.85546875" style="13" customWidth="1"/>
    <col min="10243" max="10243" width="23.140625" style="13" customWidth="1"/>
    <col min="10244" max="10244" width="13.85546875" style="13" customWidth="1"/>
    <col min="10245" max="10245" width="11.42578125" style="13" customWidth="1"/>
    <col min="10246" max="10261" width="8" style="13"/>
    <col min="10262" max="10262" width="29.5703125" style="13" customWidth="1"/>
    <col min="10263" max="10265" width="8" style="13"/>
    <col min="10266" max="10266" width="21" style="13" customWidth="1"/>
    <col min="10267" max="10496" width="8" style="13"/>
    <col min="10497" max="10497" width="10" style="13" customWidth="1"/>
    <col min="10498" max="10498" width="78.85546875" style="13" customWidth="1"/>
    <col min="10499" max="10499" width="23.140625" style="13" customWidth="1"/>
    <col min="10500" max="10500" width="13.85546875" style="13" customWidth="1"/>
    <col min="10501" max="10501" width="11.42578125" style="13" customWidth="1"/>
    <col min="10502" max="10517" width="8" style="13"/>
    <col min="10518" max="10518" width="29.5703125" style="13" customWidth="1"/>
    <col min="10519" max="10521" width="8" style="13"/>
    <col min="10522" max="10522" width="21" style="13" customWidth="1"/>
    <col min="10523" max="10752" width="8" style="13"/>
    <col min="10753" max="10753" width="10" style="13" customWidth="1"/>
    <col min="10754" max="10754" width="78.85546875" style="13" customWidth="1"/>
    <col min="10755" max="10755" width="23.140625" style="13" customWidth="1"/>
    <col min="10756" max="10756" width="13.85546875" style="13" customWidth="1"/>
    <col min="10757" max="10757" width="11.42578125" style="13" customWidth="1"/>
    <col min="10758" max="10773" width="8" style="13"/>
    <col min="10774" max="10774" width="29.5703125" style="13" customWidth="1"/>
    <col min="10775" max="10777" width="8" style="13"/>
    <col min="10778" max="10778" width="21" style="13" customWidth="1"/>
    <col min="10779" max="11008" width="8" style="13"/>
    <col min="11009" max="11009" width="10" style="13" customWidth="1"/>
    <col min="11010" max="11010" width="78.85546875" style="13" customWidth="1"/>
    <col min="11011" max="11011" width="23.140625" style="13" customWidth="1"/>
    <col min="11012" max="11012" width="13.85546875" style="13" customWidth="1"/>
    <col min="11013" max="11013" width="11.42578125" style="13" customWidth="1"/>
    <col min="11014" max="11029" width="8" style="13"/>
    <col min="11030" max="11030" width="29.5703125" style="13" customWidth="1"/>
    <col min="11031" max="11033" width="8" style="13"/>
    <col min="11034" max="11034" width="21" style="13" customWidth="1"/>
    <col min="11035" max="11264" width="8" style="13"/>
    <col min="11265" max="11265" width="10" style="13" customWidth="1"/>
    <col min="11266" max="11266" width="78.85546875" style="13" customWidth="1"/>
    <col min="11267" max="11267" width="23.140625" style="13" customWidth="1"/>
    <col min="11268" max="11268" width="13.85546875" style="13" customWidth="1"/>
    <col min="11269" max="11269" width="11.42578125" style="13" customWidth="1"/>
    <col min="11270" max="11285" width="8" style="13"/>
    <col min="11286" max="11286" width="29.5703125" style="13" customWidth="1"/>
    <col min="11287" max="11289" width="8" style="13"/>
    <col min="11290" max="11290" width="21" style="13" customWidth="1"/>
    <col min="11291" max="11520" width="8" style="13"/>
    <col min="11521" max="11521" width="10" style="13" customWidth="1"/>
    <col min="11522" max="11522" width="78.85546875" style="13" customWidth="1"/>
    <col min="11523" max="11523" width="23.140625" style="13" customWidth="1"/>
    <col min="11524" max="11524" width="13.85546875" style="13" customWidth="1"/>
    <col min="11525" max="11525" width="11.42578125" style="13" customWidth="1"/>
    <col min="11526" max="11541" width="8" style="13"/>
    <col min="11542" max="11542" width="29.5703125" style="13" customWidth="1"/>
    <col min="11543" max="11545" width="8" style="13"/>
    <col min="11546" max="11546" width="21" style="13" customWidth="1"/>
    <col min="11547" max="11776" width="8" style="13"/>
    <col min="11777" max="11777" width="10" style="13" customWidth="1"/>
    <col min="11778" max="11778" width="78.85546875" style="13" customWidth="1"/>
    <col min="11779" max="11779" width="23.140625" style="13" customWidth="1"/>
    <col min="11780" max="11780" width="13.85546875" style="13" customWidth="1"/>
    <col min="11781" max="11781" width="11.42578125" style="13" customWidth="1"/>
    <col min="11782" max="11797" width="8" style="13"/>
    <col min="11798" max="11798" width="29.5703125" style="13" customWidth="1"/>
    <col min="11799" max="11801" width="8" style="13"/>
    <col min="11802" max="11802" width="21" style="13" customWidth="1"/>
    <col min="11803" max="12032" width="8" style="13"/>
    <col min="12033" max="12033" width="10" style="13" customWidth="1"/>
    <col min="12034" max="12034" width="78.85546875" style="13" customWidth="1"/>
    <col min="12035" max="12035" width="23.140625" style="13" customWidth="1"/>
    <col min="12036" max="12036" width="13.85546875" style="13" customWidth="1"/>
    <col min="12037" max="12037" width="11.42578125" style="13" customWidth="1"/>
    <col min="12038" max="12053" width="8" style="13"/>
    <col min="12054" max="12054" width="29.5703125" style="13" customWidth="1"/>
    <col min="12055" max="12057" width="8" style="13"/>
    <col min="12058" max="12058" width="21" style="13" customWidth="1"/>
    <col min="12059" max="12288" width="8" style="13"/>
    <col min="12289" max="12289" width="10" style="13" customWidth="1"/>
    <col min="12290" max="12290" width="78.85546875" style="13" customWidth="1"/>
    <col min="12291" max="12291" width="23.140625" style="13" customWidth="1"/>
    <col min="12292" max="12292" width="13.85546875" style="13" customWidth="1"/>
    <col min="12293" max="12293" width="11.42578125" style="13" customWidth="1"/>
    <col min="12294" max="12309" width="8" style="13"/>
    <col min="12310" max="12310" width="29.5703125" style="13" customWidth="1"/>
    <col min="12311" max="12313" width="8" style="13"/>
    <col min="12314" max="12314" width="21" style="13" customWidth="1"/>
    <col min="12315" max="12544" width="8" style="13"/>
    <col min="12545" max="12545" width="10" style="13" customWidth="1"/>
    <col min="12546" max="12546" width="78.85546875" style="13" customWidth="1"/>
    <col min="12547" max="12547" width="23.140625" style="13" customWidth="1"/>
    <col min="12548" max="12548" width="13.85546875" style="13" customWidth="1"/>
    <col min="12549" max="12549" width="11.42578125" style="13" customWidth="1"/>
    <col min="12550" max="12565" width="8" style="13"/>
    <col min="12566" max="12566" width="29.5703125" style="13" customWidth="1"/>
    <col min="12567" max="12569" width="8" style="13"/>
    <col min="12570" max="12570" width="21" style="13" customWidth="1"/>
    <col min="12571" max="12800" width="8" style="13"/>
    <col min="12801" max="12801" width="10" style="13" customWidth="1"/>
    <col min="12802" max="12802" width="78.85546875" style="13" customWidth="1"/>
    <col min="12803" max="12803" width="23.140625" style="13" customWidth="1"/>
    <col min="12804" max="12804" width="13.85546875" style="13" customWidth="1"/>
    <col min="12805" max="12805" width="11.42578125" style="13" customWidth="1"/>
    <col min="12806" max="12821" width="8" style="13"/>
    <col min="12822" max="12822" width="29.5703125" style="13" customWidth="1"/>
    <col min="12823" max="12825" width="8" style="13"/>
    <col min="12826" max="12826" width="21" style="13" customWidth="1"/>
    <col min="12827" max="13056" width="8" style="13"/>
    <col min="13057" max="13057" width="10" style="13" customWidth="1"/>
    <col min="13058" max="13058" width="78.85546875" style="13" customWidth="1"/>
    <col min="13059" max="13059" width="23.140625" style="13" customWidth="1"/>
    <col min="13060" max="13060" width="13.85546875" style="13" customWidth="1"/>
    <col min="13061" max="13061" width="11.42578125" style="13" customWidth="1"/>
    <col min="13062" max="13077" width="8" style="13"/>
    <col min="13078" max="13078" width="29.5703125" style="13" customWidth="1"/>
    <col min="13079" max="13081" width="8" style="13"/>
    <col min="13082" max="13082" width="21" style="13" customWidth="1"/>
    <col min="13083" max="13312" width="8" style="13"/>
    <col min="13313" max="13313" width="10" style="13" customWidth="1"/>
    <col min="13314" max="13314" width="78.85546875" style="13" customWidth="1"/>
    <col min="13315" max="13315" width="23.140625" style="13" customWidth="1"/>
    <col min="13316" max="13316" width="13.85546875" style="13" customWidth="1"/>
    <col min="13317" max="13317" width="11.42578125" style="13" customWidth="1"/>
    <col min="13318" max="13333" width="8" style="13"/>
    <col min="13334" max="13334" width="29.5703125" style="13" customWidth="1"/>
    <col min="13335" max="13337" width="8" style="13"/>
    <col min="13338" max="13338" width="21" style="13" customWidth="1"/>
    <col min="13339" max="13568" width="8" style="13"/>
    <col min="13569" max="13569" width="10" style="13" customWidth="1"/>
    <col min="13570" max="13570" width="78.85546875" style="13" customWidth="1"/>
    <col min="13571" max="13571" width="23.140625" style="13" customWidth="1"/>
    <col min="13572" max="13572" width="13.85546875" style="13" customWidth="1"/>
    <col min="13573" max="13573" width="11.42578125" style="13" customWidth="1"/>
    <col min="13574" max="13589" width="8" style="13"/>
    <col min="13590" max="13590" width="29.5703125" style="13" customWidth="1"/>
    <col min="13591" max="13593" width="8" style="13"/>
    <col min="13594" max="13594" width="21" style="13" customWidth="1"/>
    <col min="13595" max="13824" width="8" style="13"/>
    <col min="13825" max="13825" width="10" style="13" customWidth="1"/>
    <col min="13826" max="13826" width="78.85546875" style="13" customWidth="1"/>
    <col min="13827" max="13827" width="23.140625" style="13" customWidth="1"/>
    <col min="13828" max="13828" width="13.85546875" style="13" customWidth="1"/>
    <col min="13829" max="13829" width="11.42578125" style="13" customWidth="1"/>
    <col min="13830" max="13845" width="8" style="13"/>
    <col min="13846" max="13846" width="29.5703125" style="13" customWidth="1"/>
    <col min="13847" max="13849" width="8" style="13"/>
    <col min="13850" max="13850" width="21" style="13" customWidth="1"/>
    <col min="13851" max="14080" width="8" style="13"/>
    <col min="14081" max="14081" width="10" style="13" customWidth="1"/>
    <col min="14082" max="14082" width="78.85546875" style="13" customWidth="1"/>
    <col min="14083" max="14083" width="23.140625" style="13" customWidth="1"/>
    <col min="14084" max="14084" width="13.85546875" style="13" customWidth="1"/>
    <col min="14085" max="14085" width="11.42578125" style="13" customWidth="1"/>
    <col min="14086" max="14101" width="8" style="13"/>
    <col min="14102" max="14102" width="29.5703125" style="13" customWidth="1"/>
    <col min="14103" max="14105" width="8" style="13"/>
    <col min="14106" max="14106" width="21" style="13" customWidth="1"/>
    <col min="14107" max="14336" width="8" style="13"/>
    <col min="14337" max="14337" width="10" style="13" customWidth="1"/>
    <col min="14338" max="14338" width="78.85546875" style="13" customWidth="1"/>
    <col min="14339" max="14339" width="23.140625" style="13" customWidth="1"/>
    <col min="14340" max="14340" width="13.85546875" style="13" customWidth="1"/>
    <col min="14341" max="14341" width="11.42578125" style="13" customWidth="1"/>
    <col min="14342" max="14357" width="8" style="13"/>
    <col min="14358" max="14358" width="29.5703125" style="13" customWidth="1"/>
    <col min="14359" max="14361" width="8" style="13"/>
    <col min="14362" max="14362" width="21" style="13" customWidth="1"/>
    <col min="14363" max="14592" width="8" style="13"/>
    <col min="14593" max="14593" width="10" style="13" customWidth="1"/>
    <col min="14594" max="14594" width="78.85546875" style="13" customWidth="1"/>
    <col min="14595" max="14595" width="23.140625" style="13" customWidth="1"/>
    <col min="14596" max="14596" width="13.85546875" style="13" customWidth="1"/>
    <col min="14597" max="14597" width="11.42578125" style="13" customWidth="1"/>
    <col min="14598" max="14613" width="8" style="13"/>
    <col min="14614" max="14614" width="29.5703125" style="13" customWidth="1"/>
    <col min="14615" max="14617" width="8" style="13"/>
    <col min="14618" max="14618" width="21" style="13" customWidth="1"/>
    <col min="14619" max="14848" width="8" style="13"/>
    <col min="14849" max="14849" width="10" style="13" customWidth="1"/>
    <col min="14850" max="14850" width="78.85546875" style="13" customWidth="1"/>
    <col min="14851" max="14851" width="23.140625" style="13" customWidth="1"/>
    <col min="14852" max="14852" width="13.85546875" style="13" customWidth="1"/>
    <col min="14853" max="14853" width="11.42578125" style="13" customWidth="1"/>
    <col min="14854" max="14869" width="8" style="13"/>
    <col min="14870" max="14870" width="29.5703125" style="13" customWidth="1"/>
    <col min="14871" max="14873" width="8" style="13"/>
    <col min="14874" max="14874" width="21" style="13" customWidth="1"/>
    <col min="14875" max="15104" width="8" style="13"/>
    <col min="15105" max="15105" width="10" style="13" customWidth="1"/>
    <col min="15106" max="15106" width="78.85546875" style="13" customWidth="1"/>
    <col min="15107" max="15107" width="23.140625" style="13" customWidth="1"/>
    <col min="15108" max="15108" width="13.85546875" style="13" customWidth="1"/>
    <col min="15109" max="15109" width="11.42578125" style="13" customWidth="1"/>
    <col min="15110" max="15125" width="8" style="13"/>
    <col min="15126" max="15126" width="29.5703125" style="13" customWidth="1"/>
    <col min="15127" max="15129" width="8" style="13"/>
    <col min="15130" max="15130" width="21" style="13" customWidth="1"/>
    <col min="15131" max="15360" width="8" style="13"/>
    <col min="15361" max="15361" width="10" style="13" customWidth="1"/>
    <col min="15362" max="15362" width="78.85546875" style="13" customWidth="1"/>
    <col min="15363" max="15363" width="23.140625" style="13" customWidth="1"/>
    <col min="15364" max="15364" width="13.85546875" style="13" customWidth="1"/>
    <col min="15365" max="15365" width="11.42578125" style="13" customWidth="1"/>
    <col min="15366" max="15381" width="8" style="13"/>
    <col min="15382" max="15382" width="29.5703125" style="13" customWidth="1"/>
    <col min="15383" max="15385" width="8" style="13"/>
    <col min="15386" max="15386" width="21" style="13" customWidth="1"/>
    <col min="15387" max="15616" width="8" style="13"/>
    <col min="15617" max="15617" width="10" style="13" customWidth="1"/>
    <col min="15618" max="15618" width="78.85546875" style="13" customWidth="1"/>
    <col min="15619" max="15619" width="23.140625" style="13" customWidth="1"/>
    <col min="15620" max="15620" width="13.85546875" style="13" customWidth="1"/>
    <col min="15621" max="15621" width="11.42578125" style="13" customWidth="1"/>
    <col min="15622" max="15637" width="8" style="13"/>
    <col min="15638" max="15638" width="29.5703125" style="13" customWidth="1"/>
    <col min="15639" max="15641" width="8" style="13"/>
    <col min="15642" max="15642" width="21" style="13" customWidth="1"/>
    <col min="15643" max="15872" width="8" style="13"/>
    <col min="15873" max="15873" width="10" style="13" customWidth="1"/>
    <col min="15874" max="15874" width="78.85546875" style="13" customWidth="1"/>
    <col min="15875" max="15875" width="23.140625" style="13" customWidth="1"/>
    <col min="15876" max="15876" width="13.85546875" style="13" customWidth="1"/>
    <col min="15877" max="15877" width="11.42578125" style="13" customWidth="1"/>
    <col min="15878" max="15893" width="8" style="13"/>
    <col min="15894" max="15894" width="29.5703125" style="13" customWidth="1"/>
    <col min="15895" max="15897" width="8" style="13"/>
    <col min="15898" max="15898" width="21" style="13" customWidth="1"/>
    <col min="15899" max="16128" width="8" style="13"/>
    <col min="16129" max="16129" width="10" style="13" customWidth="1"/>
    <col min="16130" max="16130" width="78.85546875" style="13" customWidth="1"/>
    <col min="16131" max="16131" width="23.140625" style="13" customWidth="1"/>
    <col min="16132" max="16132" width="13.85546875" style="13" customWidth="1"/>
    <col min="16133" max="16133" width="11.42578125" style="13" customWidth="1"/>
    <col min="16134" max="16149" width="8" style="13"/>
    <col min="16150" max="16150" width="29.5703125" style="13" customWidth="1"/>
    <col min="16151" max="16153" width="8" style="13"/>
    <col min="16154" max="16154" width="21" style="13" customWidth="1"/>
    <col min="16155" max="16384" width="8" style="13"/>
  </cols>
  <sheetData>
    <row r="1" spans="1:5" ht="15" x14ac:dyDescent="0.25">
      <c r="A1" s="49"/>
      <c r="B1" s="50" t="s">
        <v>277</v>
      </c>
    </row>
    <row r="2" spans="1:5" ht="15" x14ac:dyDescent="0.25">
      <c r="A2" s="49"/>
      <c r="B2" s="39" t="s">
        <v>468</v>
      </c>
    </row>
    <row r="3" spans="1:5" ht="15.75" x14ac:dyDescent="0.25">
      <c r="A3" s="318"/>
      <c r="B3" s="516"/>
      <c r="C3" s="318" t="s">
        <v>157</v>
      </c>
    </row>
    <row r="4" spans="1:5" s="14" customFormat="1" ht="15.75" x14ac:dyDescent="0.2">
      <c r="A4" s="314" t="s">
        <v>0</v>
      </c>
      <c r="B4" s="315" t="s">
        <v>120</v>
      </c>
      <c r="C4" s="316" t="s">
        <v>404</v>
      </c>
      <c r="D4" s="13"/>
      <c r="E4" s="13"/>
    </row>
    <row r="5" spans="1:5" ht="17.25" customHeight="1" x14ac:dyDescent="0.25">
      <c r="A5" s="259"/>
      <c r="B5" s="260" t="s">
        <v>193</v>
      </c>
      <c r="C5" s="259">
        <v>3400</v>
      </c>
    </row>
    <row r="6" spans="1:5" ht="20.25" customHeight="1" x14ac:dyDescent="0.25">
      <c r="A6" s="259"/>
      <c r="B6" s="261" t="s">
        <v>1</v>
      </c>
      <c r="C6" s="259">
        <v>400</v>
      </c>
    </row>
    <row r="7" spans="1:5" ht="15.75" customHeight="1" x14ac:dyDescent="0.25">
      <c r="A7" s="259"/>
      <c r="B7" s="261" t="s">
        <v>513</v>
      </c>
      <c r="C7" s="259">
        <v>23575</v>
      </c>
    </row>
    <row r="8" spans="1:5" s="15" customFormat="1" ht="28.5" customHeight="1" x14ac:dyDescent="0.2">
      <c r="A8" s="809" t="s">
        <v>256</v>
      </c>
      <c r="B8" s="810"/>
      <c r="C8" s="262">
        <f>C5+C6+C7</f>
        <v>27375</v>
      </c>
    </row>
    <row r="9" spans="1:5" s="16" customFormat="1" ht="28.5" customHeight="1" x14ac:dyDescent="0.25">
      <c r="A9" s="263"/>
      <c r="B9" s="633" t="s">
        <v>3</v>
      </c>
      <c r="C9" s="261">
        <v>384252</v>
      </c>
    </row>
    <row r="10" spans="1:5" s="16" customFormat="1" ht="28.5" customHeight="1" x14ac:dyDescent="0.25">
      <c r="A10" s="263"/>
      <c r="B10" s="633" t="s">
        <v>470</v>
      </c>
      <c r="C10" s="261">
        <v>6751</v>
      </c>
    </row>
    <row r="11" spans="1:5" s="16" customFormat="1" ht="28.5" customHeight="1" x14ac:dyDescent="0.25">
      <c r="A11" s="811" t="s">
        <v>194</v>
      </c>
      <c r="B11" s="812"/>
      <c r="C11" s="261">
        <f>SUM(C9:C10)</f>
        <v>391003</v>
      </c>
    </row>
    <row r="12" spans="1:5" s="16" customFormat="1" ht="17.25" customHeight="1" x14ac:dyDescent="0.2">
      <c r="A12" s="811" t="s">
        <v>191</v>
      </c>
      <c r="B12" s="812"/>
      <c r="C12" s="264">
        <f>C8+C11</f>
        <v>418378</v>
      </c>
    </row>
    <row r="13" spans="1:5" ht="15.75" x14ac:dyDescent="0.25">
      <c r="A13" s="317"/>
      <c r="B13" s="317"/>
      <c r="C13" s="318"/>
    </row>
    <row r="14" spans="1:5" ht="15.75" x14ac:dyDescent="0.25">
      <c r="A14" s="317"/>
      <c r="B14" s="317"/>
      <c r="C14" s="318"/>
    </row>
    <row r="15" spans="1:5" ht="15.75" x14ac:dyDescent="0.25">
      <c r="A15" s="318"/>
      <c r="B15" s="318"/>
      <c r="C15" s="318"/>
    </row>
    <row r="16" spans="1:5" ht="15.75" x14ac:dyDescent="0.25">
      <c r="A16" s="318"/>
      <c r="B16" s="318"/>
      <c r="C16" s="318"/>
    </row>
    <row r="17" spans="1:3" ht="15.75" x14ac:dyDescent="0.25">
      <c r="A17" s="318"/>
      <c r="B17" s="318"/>
      <c r="C17" s="318"/>
    </row>
    <row r="18" spans="1:3" ht="15.75" x14ac:dyDescent="0.25">
      <c r="A18" s="318"/>
      <c r="B18" s="318"/>
      <c r="C18" s="318"/>
    </row>
    <row r="19" spans="1:3" ht="15.75" x14ac:dyDescent="0.25">
      <c r="A19" s="318"/>
      <c r="B19" s="318"/>
      <c r="C19" s="318"/>
    </row>
    <row r="20" spans="1:3" ht="15.75" x14ac:dyDescent="0.25">
      <c r="A20" s="318"/>
      <c r="B20" s="318"/>
      <c r="C20" s="318"/>
    </row>
    <row r="21" spans="1:3" ht="15.75" x14ac:dyDescent="0.25">
      <c r="A21" s="318"/>
      <c r="B21" s="318"/>
      <c r="C21" s="318"/>
    </row>
    <row r="22" spans="1:3" ht="15.75" x14ac:dyDescent="0.25">
      <c r="A22" s="318"/>
      <c r="B22" s="318"/>
      <c r="C22" s="318"/>
    </row>
    <row r="23" spans="1:3" ht="15.75" x14ac:dyDescent="0.25">
      <c r="A23" s="318"/>
      <c r="B23" s="318"/>
      <c r="C23" s="318"/>
    </row>
    <row r="24" spans="1:3" ht="15.75" x14ac:dyDescent="0.25">
      <c r="A24" s="318"/>
      <c r="B24" s="318"/>
      <c r="C24" s="318"/>
    </row>
    <row r="25" spans="1:3" ht="15.75" x14ac:dyDescent="0.25">
      <c r="A25" s="318"/>
      <c r="B25" s="318"/>
      <c r="C25" s="318"/>
    </row>
    <row r="26" spans="1:3" ht="15.75" x14ac:dyDescent="0.25">
      <c r="A26" s="318"/>
      <c r="B26" s="318"/>
      <c r="C26" s="318"/>
    </row>
    <row r="27" spans="1:3" ht="15.75" x14ac:dyDescent="0.25">
      <c r="A27" s="318"/>
      <c r="B27" s="318"/>
      <c r="C27" s="318"/>
    </row>
    <row r="28" spans="1:3" ht="15.75" x14ac:dyDescent="0.25">
      <c r="A28" s="318"/>
      <c r="B28" s="318"/>
      <c r="C28" s="318"/>
    </row>
    <row r="29" spans="1:3" ht="15.75" x14ac:dyDescent="0.25">
      <c r="A29" s="318"/>
      <c r="B29" s="318"/>
      <c r="C29" s="318"/>
    </row>
    <row r="30" spans="1:3" ht="15.75" x14ac:dyDescent="0.25">
      <c r="A30" s="318"/>
      <c r="B30" s="318"/>
      <c r="C30" s="318"/>
    </row>
    <row r="31" spans="1:3" ht="15.75" x14ac:dyDescent="0.25">
      <c r="A31" s="318"/>
      <c r="B31" s="318"/>
      <c r="C31" s="318"/>
    </row>
    <row r="32" spans="1:3" ht="15.75" x14ac:dyDescent="0.25">
      <c r="A32" s="318"/>
      <c r="B32" s="318"/>
      <c r="C32" s="318"/>
    </row>
    <row r="33" spans="1:3" ht="15.75" x14ac:dyDescent="0.25">
      <c r="A33" s="318"/>
      <c r="B33" s="318"/>
      <c r="C33" s="318"/>
    </row>
    <row r="34" spans="1:3" ht="15.75" x14ac:dyDescent="0.25">
      <c r="A34" s="318"/>
      <c r="B34" s="318"/>
      <c r="C34" s="318"/>
    </row>
    <row r="35" spans="1:3" ht="15.75" x14ac:dyDescent="0.25">
      <c r="A35" s="318"/>
      <c r="B35" s="318"/>
      <c r="C35" s="318"/>
    </row>
    <row r="36" spans="1:3" ht="15.75" x14ac:dyDescent="0.25">
      <c r="A36" s="318"/>
      <c r="B36" s="318"/>
      <c r="C36" s="318"/>
    </row>
  </sheetData>
  <mergeCells count="3">
    <mergeCell ref="A8:B8"/>
    <mergeCell ref="A11:B11"/>
    <mergeCell ref="A12:B12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80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O36"/>
  <sheetViews>
    <sheetView topLeftCell="B9" zoomScaleNormal="100" zoomScaleSheetLayoutView="100" workbookViewId="0">
      <selection activeCell="A2" sqref="A2:AA2"/>
    </sheetView>
  </sheetViews>
  <sheetFormatPr defaultRowHeight="12.75" x14ac:dyDescent="0.2"/>
  <cols>
    <col min="1" max="1" width="9.140625" style="137" customWidth="1"/>
    <col min="2" max="2" width="2.7109375" style="137" customWidth="1"/>
    <col min="3" max="3" width="23.7109375" style="137" customWidth="1"/>
    <col min="4" max="23" width="2.7109375" style="137" customWidth="1"/>
    <col min="24" max="24" width="29.5703125" style="137" customWidth="1"/>
    <col min="25" max="27" width="2.7109375" style="137" hidden="1" customWidth="1"/>
    <col min="28" max="28" width="21" style="137" customWidth="1"/>
    <col min="29" max="29" width="19.140625" style="137" customWidth="1"/>
    <col min="30" max="36" width="2.7109375" style="137" customWidth="1"/>
    <col min="37" max="16384" width="9.140625" style="137"/>
  </cols>
  <sheetData>
    <row r="1" spans="1:41" x14ac:dyDescent="0.2">
      <c r="B1" s="715" t="s">
        <v>276</v>
      </c>
      <c r="C1" s="715"/>
      <c r="D1" s="715"/>
      <c r="E1" s="715"/>
      <c r="F1" s="715"/>
      <c r="G1" s="715"/>
      <c r="H1" s="715"/>
      <c r="I1" s="715"/>
      <c r="J1" s="715"/>
      <c r="K1" s="715"/>
      <c r="L1" s="715"/>
      <c r="M1" s="715"/>
      <c r="N1" s="715"/>
      <c r="O1" s="715"/>
      <c r="P1" s="715"/>
      <c r="Q1" s="715"/>
      <c r="R1" s="715"/>
      <c r="S1" s="715"/>
      <c r="T1" s="715"/>
      <c r="U1" s="715"/>
      <c r="V1" s="715"/>
      <c r="W1" s="715"/>
      <c r="X1" s="715"/>
      <c r="Y1" s="715"/>
      <c r="Z1" s="715"/>
      <c r="AA1" s="715"/>
    </row>
    <row r="2" spans="1:41" ht="25.5" customHeight="1" x14ac:dyDescent="0.2">
      <c r="A2" s="145"/>
      <c r="B2" s="716" t="s">
        <v>469</v>
      </c>
      <c r="C2" s="716"/>
      <c r="D2" s="716"/>
      <c r="E2" s="716"/>
      <c r="F2" s="716"/>
      <c r="G2" s="716"/>
      <c r="H2" s="716"/>
      <c r="I2" s="716"/>
      <c r="J2" s="716"/>
      <c r="K2" s="716"/>
      <c r="L2" s="716"/>
      <c r="M2" s="716"/>
      <c r="N2" s="716"/>
      <c r="O2" s="716"/>
      <c r="P2" s="716"/>
      <c r="Q2" s="716"/>
      <c r="R2" s="716"/>
      <c r="S2" s="716"/>
      <c r="T2" s="716"/>
      <c r="U2" s="716"/>
      <c r="V2" s="716"/>
      <c r="W2" s="716"/>
      <c r="X2" s="716"/>
      <c r="Y2" s="716"/>
      <c r="Z2" s="716"/>
      <c r="AA2" s="716"/>
    </row>
    <row r="3" spans="1:41" ht="15.95" customHeight="1" thickBot="1" x14ac:dyDescent="0.25">
      <c r="A3" s="311"/>
      <c r="B3" s="819" t="s">
        <v>157</v>
      </c>
      <c r="C3" s="819"/>
      <c r="D3" s="820"/>
      <c r="E3" s="820"/>
      <c r="F3" s="820"/>
      <c r="G3" s="820"/>
      <c r="H3" s="820"/>
      <c r="I3" s="820"/>
      <c r="J3" s="820"/>
      <c r="K3" s="820"/>
      <c r="L3" s="820"/>
      <c r="M3" s="820"/>
      <c r="N3" s="820"/>
      <c r="O3" s="820"/>
      <c r="P3" s="820"/>
      <c r="Q3" s="820"/>
      <c r="R3" s="820"/>
      <c r="S3" s="820"/>
      <c r="T3" s="820"/>
      <c r="U3" s="820"/>
      <c r="V3" s="820"/>
      <c r="W3" s="820"/>
      <c r="X3" s="820"/>
      <c r="Y3" s="820"/>
      <c r="Z3" s="820"/>
      <c r="AA3" s="820"/>
    </row>
    <row r="4" spans="1:41" ht="41.25" customHeight="1" thickBot="1" x14ac:dyDescent="0.25">
      <c r="A4" s="309" t="s">
        <v>173</v>
      </c>
      <c r="B4" s="821" t="s">
        <v>120</v>
      </c>
      <c r="C4" s="822"/>
      <c r="D4" s="823"/>
      <c r="E4" s="823"/>
      <c r="F4" s="823"/>
      <c r="G4" s="823"/>
      <c r="H4" s="823"/>
      <c r="I4" s="823"/>
      <c r="J4" s="823"/>
      <c r="K4" s="823"/>
      <c r="L4" s="823"/>
      <c r="M4" s="823"/>
      <c r="N4" s="823"/>
      <c r="O4" s="823"/>
      <c r="P4" s="823"/>
      <c r="Q4" s="823"/>
      <c r="R4" s="823"/>
      <c r="S4" s="823"/>
      <c r="T4" s="823"/>
      <c r="U4" s="823"/>
      <c r="V4" s="823"/>
      <c r="W4" s="823"/>
      <c r="X4" s="823"/>
      <c r="Y4" s="823"/>
      <c r="Z4" s="823"/>
      <c r="AA4" s="823"/>
      <c r="AB4" s="165" t="s">
        <v>404</v>
      </c>
    </row>
    <row r="5" spans="1:41" ht="17.25" customHeight="1" x14ac:dyDescent="0.25">
      <c r="A5" s="310">
        <v>1</v>
      </c>
      <c r="B5" s="824" t="s">
        <v>154</v>
      </c>
      <c r="C5" s="824"/>
      <c r="D5" s="824"/>
      <c r="E5" s="824"/>
      <c r="F5" s="824"/>
      <c r="G5" s="824"/>
      <c r="H5" s="824"/>
      <c r="I5" s="824"/>
      <c r="J5" s="824"/>
      <c r="K5" s="824"/>
      <c r="L5" s="824"/>
      <c r="M5" s="824"/>
      <c r="N5" s="824"/>
      <c r="O5" s="824"/>
      <c r="P5" s="824"/>
      <c r="Q5" s="824"/>
      <c r="R5" s="824"/>
      <c r="S5" s="824"/>
      <c r="T5" s="824"/>
      <c r="U5" s="824"/>
      <c r="V5" s="824"/>
      <c r="W5" s="824"/>
      <c r="X5" s="824"/>
      <c r="Y5" s="824"/>
      <c r="Z5" s="824"/>
      <c r="AA5" s="824"/>
      <c r="AB5" s="265">
        <v>262720</v>
      </c>
    </row>
    <row r="6" spans="1:41" s="143" customFormat="1" ht="20.25" customHeight="1" x14ac:dyDescent="0.25">
      <c r="A6" s="310">
        <v>2</v>
      </c>
      <c r="B6" s="815" t="s">
        <v>108</v>
      </c>
      <c r="C6" s="815"/>
      <c r="D6" s="815"/>
      <c r="E6" s="815"/>
      <c r="F6" s="815"/>
      <c r="G6" s="815"/>
      <c r="H6" s="815"/>
      <c r="I6" s="815"/>
      <c r="J6" s="815"/>
      <c r="K6" s="815"/>
      <c r="L6" s="815"/>
      <c r="M6" s="815"/>
      <c r="N6" s="815"/>
      <c r="O6" s="815"/>
      <c r="P6" s="815"/>
      <c r="Q6" s="815"/>
      <c r="R6" s="815"/>
      <c r="S6" s="815"/>
      <c r="T6" s="815"/>
      <c r="U6" s="815"/>
      <c r="V6" s="815"/>
      <c r="W6" s="815"/>
      <c r="X6" s="815"/>
      <c r="Y6" s="815"/>
      <c r="Z6" s="815"/>
      <c r="AA6" s="815"/>
      <c r="AB6" s="265">
        <v>53900</v>
      </c>
      <c r="AK6" s="152"/>
      <c r="AL6" s="152"/>
      <c r="AM6" s="152"/>
      <c r="AN6" s="152"/>
      <c r="AO6" s="152"/>
    </row>
    <row r="7" spans="1:41" ht="15.75" customHeight="1" x14ac:dyDescent="0.2">
      <c r="A7" s="310">
        <v>3</v>
      </c>
      <c r="B7" s="814" t="s">
        <v>259</v>
      </c>
      <c r="C7" s="814"/>
      <c r="D7" s="814"/>
      <c r="E7" s="814"/>
      <c r="F7" s="814"/>
      <c r="G7" s="814"/>
      <c r="H7" s="814"/>
      <c r="I7" s="814"/>
      <c r="J7" s="814"/>
      <c r="K7" s="814"/>
      <c r="L7" s="814"/>
      <c r="M7" s="814"/>
      <c r="N7" s="814"/>
      <c r="O7" s="814"/>
      <c r="P7" s="814"/>
      <c r="Q7" s="814"/>
      <c r="R7" s="814"/>
      <c r="S7" s="814"/>
      <c r="T7" s="814"/>
      <c r="U7" s="814"/>
      <c r="V7" s="814"/>
      <c r="W7" s="814"/>
      <c r="X7" s="814"/>
      <c r="Y7" s="814"/>
      <c r="Z7" s="814"/>
      <c r="AA7" s="814"/>
      <c r="AB7" s="266">
        <v>700</v>
      </c>
      <c r="AK7" s="717"/>
      <c r="AL7" s="717"/>
      <c r="AM7" s="717"/>
      <c r="AN7" s="717"/>
      <c r="AO7" s="145"/>
    </row>
    <row r="8" spans="1:41" ht="19.5" customHeight="1" x14ac:dyDescent="0.2">
      <c r="A8" s="310">
        <v>4</v>
      </c>
      <c r="B8" s="814" t="s">
        <v>260</v>
      </c>
      <c r="C8" s="814"/>
      <c r="D8" s="814"/>
      <c r="E8" s="814"/>
      <c r="F8" s="814"/>
      <c r="G8" s="814"/>
      <c r="H8" s="814"/>
      <c r="I8" s="814"/>
      <c r="J8" s="814"/>
      <c r="K8" s="814"/>
      <c r="L8" s="814"/>
      <c r="M8" s="814"/>
      <c r="N8" s="814"/>
      <c r="O8" s="814"/>
      <c r="P8" s="814"/>
      <c r="Q8" s="814"/>
      <c r="R8" s="814"/>
      <c r="S8" s="814"/>
      <c r="T8" s="814"/>
      <c r="U8" s="814"/>
      <c r="V8" s="814"/>
      <c r="W8" s="814"/>
      <c r="X8" s="814"/>
      <c r="Y8" s="814"/>
      <c r="Z8" s="814"/>
      <c r="AA8" s="814"/>
      <c r="AB8" s="266">
        <v>6000</v>
      </c>
      <c r="AK8" s="145"/>
      <c r="AL8" s="145"/>
      <c r="AM8" s="145"/>
      <c r="AN8" s="145"/>
      <c r="AO8" s="145"/>
    </row>
    <row r="9" spans="1:41" ht="19.5" customHeight="1" x14ac:dyDescent="0.25">
      <c r="A9" s="310">
        <v>5</v>
      </c>
      <c r="B9" s="815" t="s">
        <v>5</v>
      </c>
      <c r="C9" s="815"/>
      <c r="D9" s="815"/>
      <c r="E9" s="815"/>
      <c r="F9" s="815"/>
      <c r="G9" s="815"/>
      <c r="H9" s="815"/>
      <c r="I9" s="815"/>
      <c r="J9" s="815"/>
      <c r="K9" s="815"/>
      <c r="L9" s="815"/>
      <c r="M9" s="815"/>
      <c r="N9" s="815"/>
      <c r="O9" s="815"/>
      <c r="P9" s="815"/>
      <c r="Q9" s="815"/>
      <c r="R9" s="815"/>
      <c r="S9" s="815"/>
      <c r="T9" s="815"/>
      <c r="U9" s="815"/>
      <c r="V9" s="815"/>
      <c r="W9" s="815"/>
      <c r="X9" s="815"/>
      <c r="Y9" s="815"/>
      <c r="Z9" s="815"/>
      <c r="AA9" s="815"/>
      <c r="AB9" s="267">
        <f>AB7+AB8</f>
        <v>6700</v>
      </c>
    </row>
    <row r="10" spans="1:41" ht="19.5" customHeight="1" x14ac:dyDescent="0.2">
      <c r="A10" s="310">
        <v>6</v>
      </c>
      <c r="B10" s="814" t="s">
        <v>261</v>
      </c>
      <c r="C10" s="814"/>
      <c r="D10" s="814"/>
      <c r="E10" s="814"/>
      <c r="F10" s="814"/>
      <c r="G10" s="814"/>
      <c r="H10" s="814"/>
      <c r="I10" s="814"/>
      <c r="J10" s="814"/>
      <c r="K10" s="814"/>
      <c r="L10" s="814"/>
      <c r="M10" s="814"/>
      <c r="N10" s="814"/>
      <c r="O10" s="814"/>
      <c r="P10" s="814"/>
      <c r="Q10" s="814"/>
      <c r="R10" s="814"/>
      <c r="S10" s="814"/>
      <c r="T10" s="814"/>
      <c r="U10" s="814"/>
      <c r="V10" s="814"/>
      <c r="W10" s="814"/>
      <c r="X10" s="814"/>
      <c r="Y10" s="814"/>
      <c r="Z10" s="814"/>
      <c r="AA10" s="814"/>
      <c r="AB10" s="266">
        <v>6000</v>
      </c>
    </row>
    <row r="11" spans="1:41" ht="19.5" customHeight="1" x14ac:dyDescent="0.2">
      <c r="A11" s="310">
        <v>7</v>
      </c>
      <c r="B11" s="814" t="s">
        <v>278</v>
      </c>
      <c r="C11" s="814"/>
      <c r="D11" s="814"/>
      <c r="E11" s="814"/>
      <c r="F11" s="814"/>
      <c r="G11" s="814"/>
      <c r="H11" s="814"/>
      <c r="I11" s="814"/>
      <c r="J11" s="814"/>
      <c r="K11" s="814"/>
      <c r="L11" s="814"/>
      <c r="M11" s="814"/>
      <c r="N11" s="814"/>
      <c r="O11" s="814"/>
      <c r="P11" s="814"/>
      <c r="Q11" s="814"/>
      <c r="R11" s="814"/>
      <c r="S11" s="814"/>
      <c r="T11" s="814"/>
      <c r="U11" s="814"/>
      <c r="V11" s="814"/>
      <c r="W11" s="814"/>
      <c r="X11" s="814"/>
      <c r="Y11" s="814"/>
      <c r="Z11" s="814"/>
      <c r="AA11" s="814"/>
      <c r="AB11" s="266">
        <v>3200</v>
      </c>
    </row>
    <row r="12" spans="1:41" ht="19.5" customHeight="1" x14ac:dyDescent="0.25">
      <c r="A12" s="310">
        <v>8</v>
      </c>
      <c r="B12" s="815" t="s">
        <v>251</v>
      </c>
      <c r="C12" s="815"/>
      <c r="D12" s="815"/>
      <c r="E12" s="815"/>
      <c r="F12" s="815"/>
      <c r="G12" s="815"/>
      <c r="H12" s="815"/>
      <c r="I12" s="815"/>
      <c r="J12" s="815"/>
      <c r="K12" s="815"/>
      <c r="L12" s="815"/>
      <c r="M12" s="815"/>
      <c r="N12" s="815"/>
      <c r="O12" s="815"/>
      <c r="P12" s="815"/>
      <c r="Q12" s="815"/>
      <c r="R12" s="815"/>
      <c r="S12" s="815"/>
      <c r="T12" s="815"/>
      <c r="U12" s="815"/>
      <c r="V12" s="815"/>
      <c r="W12" s="815"/>
      <c r="X12" s="815"/>
      <c r="Y12" s="815"/>
      <c r="Z12" s="815"/>
      <c r="AA12" s="815"/>
      <c r="AB12" s="265">
        <f>AB10+AB11</f>
        <v>9200</v>
      </c>
    </row>
    <row r="13" spans="1:41" ht="19.5" customHeight="1" x14ac:dyDescent="0.2">
      <c r="A13" s="310">
        <v>9</v>
      </c>
      <c r="B13" s="814" t="s">
        <v>262</v>
      </c>
      <c r="C13" s="814"/>
      <c r="D13" s="814"/>
      <c r="E13" s="814"/>
      <c r="F13" s="814"/>
      <c r="G13" s="814"/>
      <c r="H13" s="814"/>
      <c r="I13" s="814"/>
      <c r="J13" s="814"/>
      <c r="K13" s="814"/>
      <c r="L13" s="814"/>
      <c r="M13" s="814"/>
      <c r="N13" s="814"/>
      <c r="O13" s="814"/>
      <c r="P13" s="814"/>
      <c r="Q13" s="814"/>
      <c r="R13" s="814"/>
      <c r="S13" s="814"/>
      <c r="T13" s="814"/>
      <c r="U13" s="814"/>
      <c r="V13" s="814"/>
      <c r="W13" s="814"/>
      <c r="X13" s="814"/>
      <c r="Y13" s="814"/>
      <c r="Z13" s="814"/>
      <c r="AA13" s="814"/>
      <c r="AB13" s="266">
        <v>8000</v>
      </c>
    </row>
    <row r="14" spans="1:41" ht="19.5" customHeight="1" x14ac:dyDescent="0.2">
      <c r="A14" s="310">
        <v>11</v>
      </c>
      <c r="B14" s="814" t="s">
        <v>263</v>
      </c>
      <c r="C14" s="814"/>
      <c r="D14" s="814"/>
      <c r="E14" s="814"/>
      <c r="F14" s="814"/>
      <c r="G14" s="814"/>
      <c r="H14" s="814"/>
      <c r="I14" s="814"/>
      <c r="J14" s="814"/>
      <c r="K14" s="814"/>
      <c r="L14" s="814"/>
      <c r="M14" s="814"/>
      <c r="N14" s="814"/>
      <c r="O14" s="814"/>
      <c r="P14" s="814"/>
      <c r="Q14" s="814"/>
      <c r="R14" s="814"/>
      <c r="S14" s="814"/>
      <c r="T14" s="814"/>
      <c r="U14" s="814"/>
      <c r="V14" s="814"/>
      <c r="W14" s="814"/>
      <c r="X14" s="814"/>
      <c r="Y14" s="814"/>
      <c r="Z14" s="814"/>
      <c r="AA14" s="814"/>
      <c r="AB14" s="266">
        <v>1000</v>
      </c>
    </row>
    <row r="15" spans="1:41" ht="19.5" customHeight="1" x14ac:dyDescent="0.2">
      <c r="A15" s="310">
        <v>12</v>
      </c>
      <c r="B15" s="814" t="s">
        <v>264</v>
      </c>
      <c r="C15" s="814"/>
      <c r="D15" s="814"/>
      <c r="E15" s="814"/>
      <c r="F15" s="814"/>
      <c r="G15" s="814"/>
      <c r="H15" s="814"/>
      <c r="I15" s="814"/>
      <c r="J15" s="814"/>
      <c r="K15" s="814"/>
      <c r="L15" s="814"/>
      <c r="M15" s="814"/>
      <c r="N15" s="814"/>
      <c r="O15" s="814"/>
      <c r="P15" s="814"/>
      <c r="Q15" s="814"/>
      <c r="R15" s="814"/>
      <c r="S15" s="814"/>
      <c r="T15" s="814"/>
      <c r="U15" s="814"/>
      <c r="V15" s="814"/>
      <c r="W15" s="814"/>
      <c r="X15" s="814"/>
      <c r="Y15" s="814"/>
      <c r="Z15" s="814"/>
      <c r="AA15" s="814"/>
      <c r="AB15" s="266">
        <v>1500</v>
      </c>
    </row>
    <row r="16" spans="1:41" ht="19.5" customHeight="1" x14ac:dyDescent="0.2">
      <c r="A16" s="310">
        <v>13</v>
      </c>
      <c r="B16" s="825" t="s">
        <v>265</v>
      </c>
      <c r="C16" s="825"/>
      <c r="D16" s="825"/>
      <c r="E16" s="825"/>
      <c r="F16" s="825"/>
      <c r="G16" s="825"/>
      <c r="H16" s="825"/>
      <c r="I16" s="825"/>
      <c r="J16" s="825"/>
      <c r="K16" s="825"/>
      <c r="L16" s="825"/>
      <c r="M16" s="825"/>
      <c r="N16" s="825"/>
      <c r="O16" s="825"/>
      <c r="P16" s="825"/>
      <c r="Q16" s="825"/>
      <c r="R16" s="825"/>
      <c r="S16" s="825"/>
      <c r="T16" s="825"/>
      <c r="U16" s="825"/>
      <c r="V16" s="825"/>
      <c r="W16" s="825"/>
      <c r="X16" s="825"/>
      <c r="Y16" s="825"/>
      <c r="Z16" s="825"/>
      <c r="AA16" s="825"/>
      <c r="AB16" s="266">
        <v>1500</v>
      </c>
    </row>
    <row r="17" spans="1:28" ht="19.5" customHeight="1" x14ac:dyDescent="0.2">
      <c r="A17" s="310">
        <v>14</v>
      </c>
      <c r="B17" s="825" t="s">
        <v>279</v>
      </c>
      <c r="C17" s="825"/>
      <c r="D17" s="825"/>
      <c r="E17" s="825"/>
      <c r="F17" s="825"/>
      <c r="G17" s="825"/>
      <c r="H17" s="825"/>
      <c r="I17" s="825"/>
      <c r="J17" s="825"/>
      <c r="K17" s="825"/>
      <c r="L17" s="825"/>
      <c r="M17" s="825"/>
      <c r="N17" s="825"/>
      <c r="O17" s="825"/>
      <c r="P17" s="825"/>
      <c r="Q17" s="825"/>
      <c r="R17" s="825"/>
      <c r="S17" s="825"/>
      <c r="T17" s="825"/>
      <c r="U17" s="825"/>
      <c r="V17" s="825"/>
      <c r="W17" s="825"/>
      <c r="X17" s="825"/>
      <c r="Y17" s="825"/>
      <c r="Z17" s="825"/>
      <c r="AA17" s="825"/>
      <c r="AB17" s="266">
        <v>7000</v>
      </c>
    </row>
    <row r="18" spans="1:28" ht="19.5" customHeight="1" x14ac:dyDescent="0.2">
      <c r="A18" s="310">
        <v>15</v>
      </c>
      <c r="B18" s="814" t="s">
        <v>280</v>
      </c>
      <c r="C18" s="814"/>
      <c r="D18" s="814"/>
      <c r="E18" s="814"/>
      <c r="F18" s="814"/>
      <c r="G18" s="814"/>
      <c r="H18" s="814"/>
      <c r="I18" s="814"/>
      <c r="J18" s="814"/>
      <c r="K18" s="814"/>
      <c r="L18" s="814"/>
      <c r="M18" s="814"/>
      <c r="N18" s="814"/>
      <c r="O18" s="814"/>
      <c r="P18" s="814"/>
      <c r="Q18" s="814"/>
      <c r="R18" s="814"/>
      <c r="S18" s="814"/>
      <c r="T18" s="814"/>
      <c r="U18" s="814"/>
      <c r="V18" s="814"/>
      <c r="W18" s="814"/>
      <c r="X18" s="814"/>
      <c r="Y18" s="814"/>
      <c r="Z18" s="814"/>
      <c r="AA18" s="814"/>
      <c r="AB18" s="266">
        <v>10600</v>
      </c>
    </row>
    <row r="19" spans="1:28" ht="19.5" customHeight="1" x14ac:dyDescent="0.25">
      <c r="A19" s="310">
        <v>16</v>
      </c>
      <c r="B19" s="815" t="s">
        <v>252</v>
      </c>
      <c r="C19" s="815"/>
      <c r="D19" s="815"/>
      <c r="E19" s="815"/>
      <c r="F19" s="815"/>
      <c r="G19" s="815"/>
      <c r="H19" s="815"/>
      <c r="I19" s="815"/>
      <c r="J19" s="815"/>
      <c r="K19" s="815"/>
      <c r="L19" s="815"/>
      <c r="M19" s="815"/>
      <c r="N19" s="815"/>
      <c r="O19" s="815"/>
      <c r="P19" s="815"/>
      <c r="Q19" s="815"/>
      <c r="R19" s="815"/>
      <c r="S19" s="815"/>
      <c r="T19" s="815"/>
      <c r="U19" s="815"/>
      <c r="V19" s="815"/>
      <c r="W19" s="815"/>
      <c r="X19" s="815"/>
      <c r="Y19" s="815"/>
      <c r="Z19" s="815"/>
      <c r="AA19" s="815"/>
      <c r="AB19" s="265">
        <f>AB13+AB14+AB15+AB16+AB17+AB18</f>
        <v>29600</v>
      </c>
    </row>
    <row r="20" spans="1:28" ht="19.5" customHeight="1" x14ac:dyDescent="0.2">
      <c r="A20" s="310">
        <v>17</v>
      </c>
      <c r="B20" s="814" t="s">
        <v>110</v>
      </c>
      <c r="C20" s="814"/>
      <c r="D20" s="814"/>
      <c r="E20" s="814"/>
      <c r="F20" s="814"/>
      <c r="G20" s="814"/>
      <c r="H20" s="814"/>
      <c r="I20" s="814"/>
      <c r="J20" s="814"/>
      <c r="K20" s="814"/>
      <c r="L20" s="814"/>
      <c r="M20" s="814"/>
      <c r="N20" s="814"/>
      <c r="O20" s="814"/>
      <c r="P20" s="814"/>
      <c r="Q20" s="814"/>
      <c r="R20" s="814"/>
      <c r="S20" s="814"/>
      <c r="T20" s="814"/>
      <c r="U20" s="814"/>
      <c r="V20" s="814"/>
      <c r="W20" s="814"/>
      <c r="X20" s="814"/>
      <c r="Y20" s="814"/>
      <c r="Z20" s="814"/>
      <c r="AA20" s="814"/>
      <c r="AB20" s="266">
        <v>1300</v>
      </c>
    </row>
    <row r="21" spans="1:28" ht="19.5" customHeight="1" x14ac:dyDescent="0.2">
      <c r="A21" s="310">
        <v>18</v>
      </c>
      <c r="B21" s="814" t="s">
        <v>111</v>
      </c>
      <c r="C21" s="814"/>
      <c r="D21" s="814"/>
      <c r="E21" s="814"/>
      <c r="F21" s="814"/>
      <c r="G21" s="814"/>
      <c r="H21" s="814"/>
      <c r="I21" s="814"/>
      <c r="J21" s="814"/>
      <c r="K21" s="814"/>
      <c r="L21" s="814"/>
      <c r="M21" s="814"/>
      <c r="N21" s="814"/>
      <c r="O21" s="814"/>
      <c r="P21" s="814"/>
      <c r="Q21" s="814"/>
      <c r="R21" s="814"/>
      <c r="S21" s="814"/>
      <c r="T21" s="814"/>
      <c r="U21" s="814"/>
      <c r="V21" s="814"/>
      <c r="W21" s="814"/>
      <c r="X21" s="814"/>
      <c r="Y21" s="814"/>
      <c r="Z21" s="814"/>
      <c r="AA21" s="814"/>
      <c r="AB21" s="266">
        <v>700</v>
      </c>
    </row>
    <row r="22" spans="1:28" ht="19.5" customHeight="1" x14ac:dyDescent="0.25">
      <c r="A22" s="310">
        <v>19</v>
      </c>
      <c r="B22" s="815" t="s">
        <v>242</v>
      </c>
      <c r="C22" s="815"/>
      <c r="D22" s="815"/>
      <c r="E22" s="815"/>
      <c r="F22" s="815"/>
      <c r="G22" s="815"/>
      <c r="H22" s="815"/>
      <c r="I22" s="815"/>
      <c r="J22" s="815"/>
      <c r="K22" s="815"/>
      <c r="L22" s="815"/>
      <c r="M22" s="815"/>
      <c r="N22" s="815"/>
      <c r="O22" s="815"/>
      <c r="P22" s="815"/>
      <c r="Q22" s="815"/>
      <c r="R22" s="815"/>
      <c r="S22" s="815"/>
      <c r="T22" s="815"/>
      <c r="U22" s="815"/>
      <c r="V22" s="815"/>
      <c r="W22" s="815"/>
      <c r="X22" s="815"/>
      <c r="Y22" s="815"/>
      <c r="Z22" s="815"/>
      <c r="AA22" s="815"/>
      <c r="AB22" s="265">
        <f>AB20+AB21</f>
        <v>2000</v>
      </c>
    </row>
    <row r="23" spans="1:28" ht="19.5" customHeight="1" x14ac:dyDescent="0.2">
      <c r="A23" s="310">
        <v>20</v>
      </c>
      <c r="B23" s="814" t="s">
        <v>112</v>
      </c>
      <c r="C23" s="814"/>
      <c r="D23" s="814"/>
      <c r="E23" s="814"/>
      <c r="F23" s="814"/>
      <c r="G23" s="814"/>
      <c r="H23" s="814"/>
      <c r="I23" s="814"/>
      <c r="J23" s="814"/>
      <c r="K23" s="814"/>
      <c r="L23" s="814"/>
      <c r="M23" s="814"/>
      <c r="N23" s="814"/>
      <c r="O23" s="814"/>
      <c r="P23" s="814"/>
      <c r="Q23" s="814"/>
      <c r="R23" s="814"/>
      <c r="S23" s="814"/>
      <c r="T23" s="814"/>
      <c r="U23" s="814"/>
      <c r="V23" s="814"/>
      <c r="W23" s="814"/>
      <c r="X23" s="814"/>
      <c r="Y23" s="814"/>
      <c r="Z23" s="814"/>
      <c r="AA23" s="814"/>
      <c r="AB23" s="268">
        <v>13000</v>
      </c>
    </row>
    <row r="24" spans="1:28" ht="19.5" customHeight="1" x14ac:dyDescent="0.2">
      <c r="A24" s="310">
        <v>21</v>
      </c>
      <c r="B24" s="814" t="s">
        <v>113</v>
      </c>
      <c r="C24" s="814"/>
      <c r="D24" s="814"/>
      <c r="E24" s="814"/>
      <c r="F24" s="814"/>
      <c r="G24" s="814"/>
      <c r="H24" s="814"/>
      <c r="I24" s="814"/>
      <c r="J24" s="814"/>
      <c r="K24" s="814"/>
      <c r="L24" s="814"/>
      <c r="M24" s="814"/>
      <c r="N24" s="814"/>
      <c r="O24" s="814"/>
      <c r="P24" s="814"/>
      <c r="Q24" s="814"/>
      <c r="R24" s="814"/>
      <c r="S24" s="814"/>
      <c r="T24" s="814"/>
      <c r="U24" s="814"/>
      <c r="V24" s="814"/>
      <c r="W24" s="814"/>
      <c r="X24" s="814"/>
      <c r="Y24" s="814"/>
      <c r="Z24" s="814"/>
      <c r="AA24" s="814"/>
      <c r="AB24" s="266">
        <v>800</v>
      </c>
    </row>
    <row r="25" spans="1:28" ht="19.5" customHeight="1" x14ac:dyDescent="0.2">
      <c r="A25" s="310">
        <v>22</v>
      </c>
      <c r="B25" s="814" t="s">
        <v>268</v>
      </c>
      <c r="C25" s="814"/>
      <c r="D25" s="814"/>
      <c r="E25" s="814"/>
      <c r="F25" s="814"/>
      <c r="G25" s="814"/>
      <c r="H25" s="814"/>
      <c r="I25" s="814"/>
      <c r="J25" s="814"/>
      <c r="K25" s="814"/>
      <c r="L25" s="814"/>
      <c r="M25" s="814"/>
      <c r="N25" s="814"/>
      <c r="O25" s="814"/>
      <c r="P25" s="814"/>
      <c r="Q25" s="814"/>
      <c r="R25" s="814"/>
      <c r="S25" s="814"/>
      <c r="T25" s="814"/>
      <c r="U25" s="814"/>
      <c r="V25" s="814"/>
      <c r="W25" s="814"/>
      <c r="X25" s="814"/>
      <c r="Y25" s="814"/>
      <c r="Z25" s="814"/>
      <c r="AA25" s="814"/>
      <c r="AB25" s="266">
        <v>2000</v>
      </c>
    </row>
    <row r="26" spans="1:28" ht="19.5" customHeight="1" x14ac:dyDescent="0.25">
      <c r="A26" s="310">
        <v>23</v>
      </c>
      <c r="B26" s="815" t="s">
        <v>253</v>
      </c>
      <c r="C26" s="815"/>
      <c r="D26" s="815"/>
      <c r="E26" s="815"/>
      <c r="F26" s="815"/>
      <c r="G26" s="815"/>
      <c r="H26" s="815"/>
      <c r="I26" s="815"/>
      <c r="J26" s="815"/>
      <c r="K26" s="815"/>
      <c r="L26" s="815"/>
      <c r="M26" s="815"/>
      <c r="N26" s="815"/>
      <c r="O26" s="815"/>
      <c r="P26" s="815"/>
      <c r="Q26" s="815"/>
      <c r="R26" s="815"/>
      <c r="S26" s="815"/>
      <c r="T26" s="815"/>
      <c r="U26" s="815"/>
      <c r="V26" s="815"/>
      <c r="W26" s="815"/>
      <c r="X26" s="815"/>
      <c r="Y26" s="815"/>
      <c r="Z26" s="815"/>
      <c r="AA26" s="815"/>
      <c r="AB26" s="267">
        <f>AB23+AB24+AB25</f>
        <v>15800</v>
      </c>
    </row>
    <row r="27" spans="1:28" ht="19.5" customHeight="1" x14ac:dyDescent="0.25">
      <c r="A27" s="310">
        <v>24</v>
      </c>
      <c r="B27" s="815" t="s">
        <v>254</v>
      </c>
      <c r="C27" s="815"/>
      <c r="D27" s="815"/>
      <c r="E27" s="815"/>
      <c r="F27" s="815"/>
      <c r="G27" s="815"/>
      <c r="H27" s="815"/>
      <c r="I27" s="815"/>
      <c r="J27" s="815"/>
      <c r="K27" s="815"/>
      <c r="L27" s="815"/>
      <c r="M27" s="815"/>
      <c r="N27" s="815"/>
      <c r="O27" s="815"/>
      <c r="P27" s="815"/>
      <c r="Q27" s="815"/>
      <c r="R27" s="815"/>
      <c r="S27" s="815"/>
      <c r="T27" s="815"/>
      <c r="U27" s="815"/>
      <c r="V27" s="815"/>
      <c r="W27" s="815"/>
      <c r="X27" s="815"/>
      <c r="Y27" s="815"/>
      <c r="Z27" s="815"/>
      <c r="AA27" s="815"/>
      <c r="AB27" s="267">
        <f>AB9+AB12+AB19+AB22+AB26</f>
        <v>63300</v>
      </c>
    </row>
    <row r="28" spans="1:28" ht="19.5" customHeight="1" x14ac:dyDescent="0.25">
      <c r="A28" s="310">
        <v>25</v>
      </c>
      <c r="B28" s="816" t="s">
        <v>417</v>
      </c>
      <c r="C28" s="817"/>
      <c r="D28" s="817"/>
      <c r="E28" s="817"/>
      <c r="F28" s="817"/>
      <c r="G28" s="817"/>
      <c r="H28" s="817"/>
      <c r="I28" s="817"/>
      <c r="J28" s="817"/>
      <c r="K28" s="817"/>
      <c r="L28" s="817"/>
      <c r="M28" s="817"/>
      <c r="N28" s="817"/>
      <c r="O28" s="817"/>
      <c r="P28" s="817"/>
      <c r="Q28" s="817"/>
      <c r="R28" s="817"/>
      <c r="S28" s="817"/>
      <c r="T28" s="817"/>
      <c r="U28" s="817"/>
      <c r="V28" s="817"/>
      <c r="W28" s="817"/>
      <c r="X28" s="818"/>
      <c r="Y28" s="269"/>
      <c r="Z28" s="269"/>
      <c r="AA28" s="269"/>
      <c r="AB28" s="267">
        <v>38458</v>
      </c>
    </row>
    <row r="29" spans="1:28" ht="24.75" customHeight="1" x14ac:dyDescent="0.25">
      <c r="A29" s="310">
        <v>26</v>
      </c>
      <c r="B29" s="813" t="s">
        <v>281</v>
      </c>
      <c r="C29" s="813"/>
      <c r="D29" s="813"/>
      <c r="E29" s="813"/>
      <c r="F29" s="813"/>
      <c r="G29" s="813"/>
      <c r="H29" s="813"/>
      <c r="I29" s="813"/>
      <c r="J29" s="813"/>
      <c r="K29" s="813"/>
      <c r="L29" s="813"/>
      <c r="M29" s="813"/>
      <c r="N29" s="813"/>
      <c r="O29" s="813"/>
      <c r="P29" s="813"/>
      <c r="Q29" s="813"/>
      <c r="R29" s="813"/>
      <c r="S29" s="813"/>
      <c r="T29" s="813"/>
      <c r="U29" s="813"/>
      <c r="V29" s="813"/>
      <c r="W29" s="813"/>
      <c r="X29" s="813"/>
      <c r="Y29" s="813"/>
      <c r="Z29" s="813"/>
      <c r="AA29" s="813"/>
      <c r="AB29" s="267">
        <f>AB5+AB6+AB27+AB28</f>
        <v>418378</v>
      </c>
    </row>
    <row r="30" spans="1:28" ht="15" x14ac:dyDescent="0.2">
      <c r="A30" s="311"/>
      <c r="B30" s="312"/>
      <c r="C30" s="312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61"/>
      <c r="Z30" s="161"/>
      <c r="AA30" s="161"/>
    </row>
    <row r="31" spans="1:28" ht="15" x14ac:dyDescent="0.2">
      <c r="A31" s="311"/>
      <c r="B31" s="312"/>
      <c r="C31" s="312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61"/>
      <c r="Z31" s="161"/>
      <c r="AA31" s="161"/>
    </row>
    <row r="32" spans="1:28" ht="15" x14ac:dyDescent="0.2">
      <c r="A32" s="311"/>
      <c r="B32" s="312"/>
      <c r="C32" s="312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61"/>
      <c r="Z32" s="161"/>
      <c r="AA32" s="161"/>
    </row>
    <row r="33" spans="1:4" ht="15" x14ac:dyDescent="0.2">
      <c r="A33" s="311"/>
      <c r="B33" s="311"/>
      <c r="C33" s="311"/>
    </row>
    <row r="34" spans="1:4" ht="15" x14ac:dyDescent="0.2">
      <c r="A34" s="311"/>
      <c r="B34" s="311"/>
      <c r="C34" s="311"/>
      <c r="D34" s="145"/>
    </row>
    <row r="35" spans="1:4" ht="15" x14ac:dyDescent="0.2">
      <c r="A35" s="313"/>
      <c r="B35" s="313"/>
      <c r="C35" s="313"/>
    </row>
    <row r="36" spans="1:4" ht="15" x14ac:dyDescent="0.2">
      <c r="A36" s="313"/>
      <c r="B36" s="313"/>
      <c r="C36" s="313"/>
    </row>
  </sheetData>
  <mergeCells count="30">
    <mergeCell ref="B6:AA6"/>
    <mergeCell ref="B7:AA7"/>
    <mergeCell ref="B16:AA16"/>
    <mergeCell ref="B17:AA17"/>
    <mergeCell ref="B23:AA23"/>
    <mergeCell ref="B12:AA12"/>
    <mergeCell ref="B13:AA13"/>
    <mergeCell ref="B14:AA14"/>
    <mergeCell ref="B15:AA15"/>
    <mergeCell ref="B1:AA1"/>
    <mergeCell ref="B2:AA2"/>
    <mergeCell ref="B3:AA3"/>
    <mergeCell ref="B4:AA4"/>
    <mergeCell ref="B5:AA5"/>
    <mergeCell ref="AK7:AN7"/>
    <mergeCell ref="B8:AA8"/>
    <mergeCell ref="B9:AA9"/>
    <mergeCell ref="B10:AA10"/>
    <mergeCell ref="B11:AA11"/>
    <mergeCell ref="B29:AA29"/>
    <mergeCell ref="B18:AA18"/>
    <mergeCell ref="B19:AA19"/>
    <mergeCell ref="B20:AA20"/>
    <mergeCell ref="B21:AA21"/>
    <mergeCell ref="B22:AA22"/>
    <mergeCell ref="B24:AA24"/>
    <mergeCell ref="B25:AA25"/>
    <mergeCell ref="B26:AA26"/>
    <mergeCell ref="B27:AA27"/>
    <mergeCell ref="B28:X28"/>
  </mergeCells>
  <phoneticPr fontId="0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70" fitToHeight="0" orientation="portrait" verticalDpi="36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213CB-56E4-4342-9D7C-A13393DC363F}">
  <dimension ref="A1:J36"/>
  <sheetViews>
    <sheetView zoomScaleNormal="100" workbookViewId="0">
      <selection activeCell="A2" sqref="A2:AA2"/>
    </sheetView>
  </sheetViews>
  <sheetFormatPr defaultColWidth="9.140625" defaultRowHeight="15" x14ac:dyDescent="0.25"/>
  <cols>
    <col min="1" max="1" width="9.140625" style="251" customWidth="1"/>
    <col min="2" max="2" width="37.85546875" style="251" customWidth="1"/>
    <col min="3" max="3" width="23.7109375" style="251" customWidth="1"/>
    <col min="4" max="4" width="24.42578125" style="251" customWidth="1"/>
    <col min="5" max="5" width="17" style="251" customWidth="1"/>
    <col min="6" max="6" width="19.5703125" style="251" customWidth="1"/>
    <col min="7" max="7" width="9.140625" style="277"/>
    <col min="8" max="8" width="11.140625" style="251" customWidth="1"/>
    <col min="9" max="9" width="18.28515625" style="251" customWidth="1"/>
    <col min="10" max="16384" width="9.140625" style="251"/>
  </cols>
  <sheetData>
    <row r="1" spans="1:10" ht="15.75" x14ac:dyDescent="0.25">
      <c r="A1" s="829" t="s">
        <v>473</v>
      </c>
      <c r="B1" s="830"/>
      <c r="C1" s="830"/>
      <c r="D1" s="830"/>
      <c r="E1" s="830"/>
      <c r="F1" s="830"/>
    </row>
    <row r="2" spans="1:10" ht="15.75" x14ac:dyDescent="0.25">
      <c r="A2" s="718" t="s">
        <v>471</v>
      </c>
      <c r="B2" s="718"/>
      <c r="C2" s="718"/>
      <c r="D2" s="718"/>
      <c r="E2" s="718"/>
      <c r="F2" s="718"/>
      <c r="G2" s="270"/>
      <c r="H2" s="164"/>
      <c r="I2" s="164"/>
    </row>
    <row r="3" spans="1:10" ht="16.5" thickBot="1" x14ac:dyDescent="0.3">
      <c r="A3" s="671"/>
      <c r="B3" s="671"/>
      <c r="C3" s="671"/>
      <c r="D3" s="671"/>
      <c r="E3" s="671"/>
      <c r="F3" s="678" t="s">
        <v>177</v>
      </c>
      <c r="G3" s="270"/>
    </row>
    <row r="4" spans="1:10" ht="22.5" customHeight="1" thickBot="1" x14ac:dyDescent="0.3">
      <c r="A4" s="672"/>
      <c r="B4" s="826" t="s">
        <v>184</v>
      </c>
      <c r="C4" s="827"/>
      <c r="D4" s="827"/>
      <c r="E4" s="827"/>
      <c r="F4" s="828"/>
      <c r="G4" s="270"/>
    </row>
    <row r="5" spans="1:10" ht="34.5" customHeight="1" thickBot="1" x14ac:dyDescent="0.3">
      <c r="A5" s="673"/>
      <c r="B5" s="674" t="s">
        <v>472</v>
      </c>
      <c r="C5" s="675" t="s">
        <v>404</v>
      </c>
      <c r="D5" s="675" t="s">
        <v>275</v>
      </c>
      <c r="E5" s="675" t="s">
        <v>175</v>
      </c>
      <c r="F5" s="679" t="s">
        <v>176</v>
      </c>
      <c r="G5" s="270"/>
    </row>
    <row r="6" spans="1:10" ht="33" customHeight="1" x14ac:dyDescent="0.3">
      <c r="A6" s="659">
        <v>1</v>
      </c>
      <c r="B6" s="278" t="s">
        <v>337</v>
      </c>
      <c r="C6" s="661">
        <v>6223</v>
      </c>
      <c r="D6" s="661"/>
      <c r="E6" s="662">
        <v>6223</v>
      </c>
      <c r="F6" s="663" t="s">
        <v>345</v>
      </c>
      <c r="G6" s="271"/>
      <c r="H6" s="272"/>
      <c r="I6" s="273"/>
    </row>
    <row r="7" spans="1:10" ht="24" customHeight="1" x14ac:dyDescent="0.3">
      <c r="A7" s="659">
        <v>2</v>
      </c>
      <c r="B7" s="279" t="s">
        <v>340</v>
      </c>
      <c r="C7" s="581">
        <v>8660</v>
      </c>
      <c r="D7" s="581"/>
      <c r="E7" s="582">
        <v>8660</v>
      </c>
      <c r="F7" s="527" t="s">
        <v>344</v>
      </c>
      <c r="G7" s="271"/>
      <c r="H7" s="272"/>
      <c r="I7" s="273"/>
    </row>
    <row r="8" spans="1:10" ht="23.25" customHeight="1" thickBot="1" x14ac:dyDescent="0.35">
      <c r="A8" s="659">
        <v>3</v>
      </c>
      <c r="B8" s="280" t="s">
        <v>434</v>
      </c>
      <c r="C8" s="581">
        <v>23575</v>
      </c>
      <c r="D8" s="581"/>
      <c r="E8" s="582">
        <v>23575</v>
      </c>
      <c r="F8" s="527" t="s">
        <v>435</v>
      </c>
      <c r="G8" s="274"/>
      <c r="H8" s="273"/>
      <c r="I8" s="275"/>
      <c r="J8" s="272"/>
    </row>
    <row r="9" spans="1:10" ht="17.25" thickBot="1" x14ac:dyDescent="0.3">
      <c r="A9" s="664"/>
      <c r="B9" s="590" t="s">
        <v>180</v>
      </c>
      <c r="C9" s="10">
        <f>SUM(C6:C8)</f>
        <v>38458</v>
      </c>
      <c r="D9" s="10"/>
      <c r="E9" s="10">
        <f>SUM(E6:E8)</f>
        <v>38458</v>
      </c>
      <c r="F9" s="591"/>
      <c r="G9" s="276"/>
      <c r="H9" s="276"/>
      <c r="I9" s="11"/>
    </row>
    <row r="10" spans="1:10" ht="15.75" x14ac:dyDescent="0.25">
      <c r="A10" s="676"/>
      <c r="B10" s="676"/>
      <c r="C10" s="677"/>
      <c r="D10" s="676"/>
      <c r="E10" s="676"/>
      <c r="F10" s="676"/>
      <c r="G10" s="270"/>
      <c r="H10" s="164"/>
      <c r="I10" s="164"/>
    </row>
    <row r="11" spans="1:10" ht="15.75" x14ac:dyDescent="0.25">
      <c r="A11" s="308"/>
      <c r="B11" s="308"/>
      <c r="C11" s="308"/>
    </row>
    <row r="12" spans="1:10" ht="15.75" x14ac:dyDescent="0.25">
      <c r="A12" s="308"/>
      <c r="B12" s="308"/>
      <c r="C12" s="308"/>
    </row>
    <row r="13" spans="1:10" ht="15.75" x14ac:dyDescent="0.25">
      <c r="A13" s="308"/>
      <c r="B13" s="308"/>
      <c r="C13" s="308"/>
    </row>
    <row r="14" spans="1:10" ht="15.75" x14ac:dyDescent="0.25">
      <c r="A14" s="308"/>
      <c r="B14" s="308"/>
      <c r="C14" s="308"/>
    </row>
    <row r="15" spans="1:10" ht="15.75" x14ac:dyDescent="0.25">
      <c r="A15" s="308"/>
      <c r="B15" s="308"/>
      <c r="C15" s="308"/>
    </row>
    <row r="16" spans="1:10" ht="15.75" x14ac:dyDescent="0.25">
      <c r="A16" s="308"/>
      <c r="B16" s="308"/>
      <c r="C16" s="308"/>
    </row>
    <row r="17" spans="1:3" ht="15.75" x14ac:dyDescent="0.25">
      <c r="A17" s="308"/>
      <c r="B17" s="308"/>
      <c r="C17" s="308"/>
    </row>
    <row r="18" spans="1:3" ht="15.75" x14ac:dyDescent="0.25">
      <c r="A18" s="308"/>
      <c r="B18" s="308"/>
      <c r="C18" s="308"/>
    </row>
    <row r="19" spans="1:3" ht="15.75" x14ac:dyDescent="0.25">
      <c r="A19" s="308"/>
      <c r="B19" s="308"/>
      <c r="C19" s="308"/>
    </row>
    <row r="20" spans="1:3" ht="15.75" x14ac:dyDescent="0.25">
      <c r="A20" s="308"/>
      <c r="B20" s="308"/>
      <c r="C20" s="308"/>
    </row>
    <row r="21" spans="1:3" ht="15.75" x14ac:dyDescent="0.25">
      <c r="A21" s="308"/>
      <c r="B21" s="308"/>
      <c r="C21" s="308"/>
    </row>
    <row r="22" spans="1:3" ht="15.75" x14ac:dyDescent="0.25">
      <c r="A22" s="308"/>
      <c r="B22" s="308"/>
      <c r="C22" s="308"/>
    </row>
    <row r="23" spans="1:3" ht="15.75" x14ac:dyDescent="0.25">
      <c r="A23" s="308"/>
      <c r="B23" s="308"/>
      <c r="C23" s="308"/>
    </row>
    <row r="24" spans="1:3" ht="15.75" x14ac:dyDescent="0.25">
      <c r="A24" s="308"/>
      <c r="B24" s="308"/>
      <c r="C24" s="308"/>
    </row>
    <row r="25" spans="1:3" ht="15.75" x14ac:dyDescent="0.25">
      <c r="A25" s="308"/>
      <c r="B25" s="308"/>
      <c r="C25" s="308"/>
    </row>
    <row r="26" spans="1:3" ht="15.75" x14ac:dyDescent="0.25">
      <c r="A26" s="308"/>
      <c r="B26" s="308"/>
      <c r="C26" s="308"/>
    </row>
    <row r="27" spans="1:3" ht="15.75" x14ac:dyDescent="0.25">
      <c r="A27" s="308"/>
      <c r="B27" s="308"/>
      <c r="C27" s="308"/>
    </row>
    <row r="28" spans="1:3" ht="15.75" x14ac:dyDescent="0.25">
      <c r="A28" s="308"/>
      <c r="B28" s="308"/>
      <c r="C28" s="308"/>
    </row>
    <row r="29" spans="1:3" ht="15.75" x14ac:dyDescent="0.25">
      <c r="A29" s="308"/>
      <c r="B29" s="308"/>
      <c r="C29" s="308"/>
    </row>
    <row r="30" spans="1:3" ht="15.75" x14ac:dyDescent="0.25">
      <c r="A30" s="308"/>
      <c r="B30" s="308"/>
      <c r="C30" s="308"/>
    </row>
    <row r="31" spans="1:3" ht="15.75" x14ac:dyDescent="0.25">
      <c r="A31" s="308"/>
      <c r="B31" s="308"/>
      <c r="C31" s="308"/>
    </row>
    <row r="32" spans="1:3" ht="15.75" x14ac:dyDescent="0.25">
      <c r="A32" s="308"/>
      <c r="B32" s="308"/>
      <c r="C32" s="308"/>
    </row>
    <row r="33" spans="1:3" ht="15.75" x14ac:dyDescent="0.25">
      <c r="A33" s="308"/>
      <c r="B33" s="308"/>
      <c r="C33" s="308"/>
    </row>
    <row r="34" spans="1:3" ht="15.75" x14ac:dyDescent="0.25">
      <c r="A34" s="308"/>
      <c r="B34" s="308"/>
      <c r="C34" s="308"/>
    </row>
    <row r="35" spans="1:3" ht="15.75" x14ac:dyDescent="0.25">
      <c r="A35" s="308"/>
      <c r="B35" s="308"/>
      <c r="C35" s="308"/>
    </row>
    <row r="36" spans="1:3" ht="15.75" x14ac:dyDescent="0.25">
      <c r="A36" s="308"/>
      <c r="B36" s="308"/>
      <c r="C36" s="308"/>
    </row>
  </sheetData>
  <mergeCells count="3">
    <mergeCell ref="A2:F2"/>
    <mergeCell ref="B4:F4"/>
    <mergeCell ref="A1:F1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71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43311-17B0-4764-8825-3CAC5537AD7E}">
  <dimension ref="A2:F36"/>
  <sheetViews>
    <sheetView zoomScaleNormal="100" workbookViewId="0">
      <selection activeCell="A2" sqref="A2:AA2"/>
    </sheetView>
  </sheetViews>
  <sheetFormatPr defaultRowHeight="12.75" x14ac:dyDescent="0.2"/>
  <cols>
    <col min="1" max="1" width="26" style="112" customWidth="1"/>
    <col min="2" max="2" width="16.7109375" style="112" customWidth="1"/>
    <col min="3" max="3" width="23.7109375" style="112" customWidth="1"/>
    <col min="4" max="4" width="20.7109375" style="112" customWidth="1"/>
    <col min="5" max="5" width="31.28515625" style="112" customWidth="1"/>
    <col min="6" max="6" width="14.42578125" style="112" customWidth="1"/>
    <col min="7" max="16384" width="9.140625" style="112"/>
  </cols>
  <sheetData>
    <row r="2" spans="1:6" ht="15.75" x14ac:dyDescent="0.2">
      <c r="A2" s="831"/>
      <c r="B2" s="831"/>
      <c r="C2" s="832" t="s">
        <v>491</v>
      </c>
      <c r="D2" s="832"/>
      <c r="E2" s="831"/>
      <c r="F2" s="831"/>
    </row>
    <row r="3" spans="1:6" ht="15" x14ac:dyDescent="0.2">
      <c r="A3" s="283"/>
      <c r="B3" s="283"/>
      <c r="C3" s="283"/>
    </row>
    <row r="4" spans="1:6" ht="15" x14ac:dyDescent="0.2">
      <c r="A4" s="283"/>
      <c r="B4" s="283"/>
      <c r="C4" s="283"/>
    </row>
    <row r="5" spans="1:6" ht="17.25" customHeight="1" x14ac:dyDescent="0.25">
      <c r="A5" s="833" t="s">
        <v>492</v>
      </c>
      <c r="B5" s="833"/>
      <c r="C5" s="283"/>
      <c r="D5" s="283"/>
      <c r="E5" s="834" t="s">
        <v>493</v>
      </c>
      <c r="F5" s="834"/>
    </row>
    <row r="6" spans="1:6" ht="20.25" customHeight="1" thickBot="1" x14ac:dyDescent="0.3">
      <c r="A6" s="665"/>
      <c r="B6" s="666" t="s">
        <v>474</v>
      </c>
      <c r="C6" s="667"/>
      <c r="D6" s="667"/>
      <c r="E6" s="667"/>
      <c r="F6" s="667"/>
    </row>
    <row r="7" spans="1:6" ht="15.75" customHeight="1" thickBot="1" x14ac:dyDescent="0.3">
      <c r="A7" s="646" t="s">
        <v>475</v>
      </c>
      <c r="B7" s="647" t="s">
        <v>476</v>
      </c>
      <c r="C7" s="667"/>
      <c r="D7" s="667"/>
      <c r="E7" s="667"/>
      <c r="F7" s="668" t="s">
        <v>474</v>
      </c>
    </row>
    <row r="8" spans="1:6" ht="15.75" x14ac:dyDescent="0.25">
      <c r="A8" s="648" t="s">
        <v>477</v>
      </c>
      <c r="B8" s="649">
        <v>290</v>
      </c>
      <c r="C8" s="667"/>
      <c r="D8" s="667"/>
      <c r="E8" s="284" t="s">
        <v>478</v>
      </c>
      <c r="F8" s="285" t="s">
        <v>476</v>
      </c>
    </row>
    <row r="9" spans="1:6" ht="15.75" x14ac:dyDescent="0.25">
      <c r="A9" s="648" t="s">
        <v>479</v>
      </c>
      <c r="B9" s="649">
        <v>257</v>
      </c>
      <c r="C9" s="667"/>
      <c r="D9" s="667"/>
      <c r="E9" s="651"/>
      <c r="F9" s="649"/>
    </row>
    <row r="10" spans="1:6" ht="15.75" x14ac:dyDescent="0.25">
      <c r="A10" s="648" t="s">
        <v>480</v>
      </c>
      <c r="B10" s="649">
        <v>333</v>
      </c>
      <c r="C10" s="667"/>
      <c r="D10" s="667"/>
      <c r="E10" s="286" t="s">
        <v>481</v>
      </c>
      <c r="F10" s="287">
        <v>593</v>
      </c>
    </row>
    <row r="11" spans="1:6" ht="15.75" x14ac:dyDescent="0.25">
      <c r="A11" s="648" t="s">
        <v>482</v>
      </c>
      <c r="B11" s="649">
        <v>307</v>
      </c>
      <c r="C11" s="667"/>
      <c r="D11" s="667"/>
      <c r="E11" s="286" t="s">
        <v>483</v>
      </c>
      <c r="F11" s="287">
        <v>1440</v>
      </c>
    </row>
    <row r="12" spans="1:6" ht="15.75" x14ac:dyDescent="0.25">
      <c r="A12" s="648" t="s">
        <v>484</v>
      </c>
      <c r="B12" s="649">
        <v>311</v>
      </c>
      <c r="C12" s="667"/>
      <c r="D12" s="667"/>
      <c r="E12" s="286" t="s">
        <v>485</v>
      </c>
      <c r="F12" s="287">
        <v>1500</v>
      </c>
    </row>
    <row r="13" spans="1:6" ht="15.75" x14ac:dyDescent="0.25">
      <c r="A13" s="648" t="s">
        <v>486</v>
      </c>
      <c r="B13" s="649">
        <v>208</v>
      </c>
      <c r="C13" s="667"/>
      <c r="D13" s="667"/>
      <c r="E13" s="286" t="s">
        <v>487</v>
      </c>
      <c r="F13" s="287">
        <v>250</v>
      </c>
    </row>
    <row r="14" spans="1:6" ht="15.75" x14ac:dyDescent="0.25">
      <c r="A14" s="648" t="s">
        <v>488</v>
      </c>
      <c r="B14" s="649">
        <v>294</v>
      </c>
      <c r="C14" s="667"/>
      <c r="D14" s="667"/>
      <c r="E14" s="286" t="s">
        <v>489</v>
      </c>
      <c r="F14" s="287">
        <v>1217</v>
      </c>
    </row>
    <row r="15" spans="1:6" ht="16.5" thickBot="1" x14ac:dyDescent="0.3">
      <c r="A15" s="288" t="s">
        <v>490</v>
      </c>
      <c r="B15" s="650">
        <f>SUM(B8:B14)</f>
        <v>2000</v>
      </c>
      <c r="C15" s="667"/>
      <c r="D15" s="667"/>
      <c r="E15" s="288" t="s">
        <v>490</v>
      </c>
      <c r="F15" s="652">
        <f>SUM(F10:F14)</f>
        <v>5000</v>
      </c>
    </row>
    <row r="16" spans="1:6" ht="15" x14ac:dyDescent="0.2">
      <c r="A16" s="283"/>
      <c r="B16" s="283"/>
      <c r="C16" s="283"/>
    </row>
    <row r="17" spans="1:3" ht="15" x14ac:dyDescent="0.2">
      <c r="A17" s="283"/>
      <c r="B17" s="283"/>
      <c r="C17" s="283"/>
    </row>
    <row r="18" spans="1:3" ht="15" x14ac:dyDescent="0.2">
      <c r="A18" s="283"/>
      <c r="B18" s="283"/>
      <c r="C18" s="283"/>
    </row>
    <row r="19" spans="1:3" ht="15" x14ac:dyDescent="0.2">
      <c r="A19" s="283"/>
      <c r="B19" s="283"/>
      <c r="C19" s="283"/>
    </row>
    <row r="20" spans="1:3" ht="15" x14ac:dyDescent="0.2">
      <c r="A20" s="283"/>
      <c r="B20" s="283"/>
      <c r="C20" s="283"/>
    </row>
    <row r="21" spans="1:3" ht="15" x14ac:dyDescent="0.2">
      <c r="A21" s="283"/>
      <c r="B21" s="283"/>
      <c r="C21" s="283"/>
    </row>
    <row r="22" spans="1:3" ht="15" x14ac:dyDescent="0.2">
      <c r="A22" s="283"/>
      <c r="B22" s="283"/>
      <c r="C22" s="283"/>
    </row>
    <row r="23" spans="1:3" ht="15" x14ac:dyDescent="0.2">
      <c r="A23" s="283"/>
      <c r="B23" s="283"/>
      <c r="C23" s="283"/>
    </row>
    <row r="24" spans="1:3" ht="15" x14ac:dyDescent="0.2">
      <c r="A24" s="283"/>
      <c r="B24" s="283"/>
      <c r="C24" s="283"/>
    </row>
    <row r="25" spans="1:3" ht="15" x14ac:dyDescent="0.2">
      <c r="A25" s="283"/>
      <c r="B25" s="283"/>
      <c r="C25" s="283"/>
    </row>
    <row r="26" spans="1:3" ht="15" x14ac:dyDescent="0.2">
      <c r="A26" s="283"/>
      <c r="B26" s="283"/>
      <c r="C26" s="283"/>
    </row>
    <row r="27" spans="1:3" ht="15" x14ac:dyDescent="0.2">
      <c r="A27" s="283"/>
      <c r="B27" s="283"/>
      <c r="C27" s="283"/>
    </row>
    <row r="28" spans="1:3" ht="15" x14ac:dyDescent="0.2">
      <c r="A28" s="283"/>
      <c r="B28" s="283"/>
      <c r="C28" s="283"/>
    </row>
    <row r="29" spans="1:3" ht="15" x14ac:dyDescent="0.2">
      <c r="A29" s="283"/>
      <c r="B29" s="283"/>
      <c r="C29" s="283"/>
    </row>
    <row r="30" spans="1:3" ht="15" x14ac:dyDescent="0.2">
      <c r="A30" s="283"/>
      <c r="B30" s="283"/>
      <c r="C30" s="283"/>
    </row>
    <row r="31" spans="1:3" ht="15" x14ac:dyDescent="0.2">
      <c r="A31" s="283"/>
      <c r="B31" s="283"/>
      <c r="C31" s="283"/>
    </row>
    <row r="32" spans="1:3" ht="15" x14ac:dyDescent="0.2">
      <c r="A32" s="283"/>
      <c r="B32" s="283"/>
      <c r="C32" s="283"/>
    </row>
    <row r="33" spans="1:3" ht="15" x14ac:dyDescent="0.2">
      <c r="A33" s="283"/>
      <c r="B33" s="283"/>
      <c r="C33" s="283"/>
    </row>
    <row r="34" spans="1:3" ht="15" x14ac:dyDescent="0.2">
      <c r="A34" s="283"/>
      <c r="B34" s="283"/>
      <c r="C34" s="283"/>
    </row>
    <row r="35" spans="1:3" ht="15" x14ac:dyDescent="0.2">
      <c r="A35" s="283"/>
      <c r="B35" s="283"/>
      <c r="C35" s="283"/>
    </row>
    <row r="36" spans="1:3" ht="15" x14ac:dyDescent="0.2">
      <c r="A36" s="283"/>
      <c r="B36" s="283"/>
      <c r="C36" s="283"/>
    </row>
  </sheetData>
  <mergeCells count="5">
    <mergeCell ref="A2:B2"/>
    <mergeCell ref="C2:D2"/>
    <mergeCell ref="E2:F2"/>
    <mergeCell ref="A5:B5"/>
    <mergeCell ref="E5:F5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50"/>
  </sheetPr>
  <dimension ref="A1:L37"/>
  <sheetViews>
    <sheetView topLeftCell="A2" zoomScaleNormal="100" workbookViewId="0">
      <selection activeCell="A2" sqref="A2:AA2"/>
    </sheetView>
  </sheetViews>
  <sheetFormatPr defaultRowHeight="12.75" x14ac:dyDescent="0.2"/>
  <cols>
    <col min="1" max="1" width="26.28515625" style="1" customWidth="1"/>
    <col min="2" max="2" width="11.85546875" style="1" customWidth="1"/>
    <col min="3" max="3" width="23.7109375" style="1" customWidth="1"/>
    <col min="4" max="4" width="11.42578125" style="1" customWidth="1"/>
    <col min="5" max="5" width="11.140625" style="1" hidden="1" customWidth="1"/>
    <col min="6" max="6" width="14.5703125" style="1" customWidth="1"/>
    <col min="7" max="7" width="11.85546875" style="1" customWidth="1"/>
    <col min="8" max="8" width="14" style="1" customWidth="1"/>
    <col min="9" max="9" width="15.7109375" style="1" customWidth="1"/>
    <col min="10" max="10" width="14.5703125" style="1" customWidth="1"/>
    <col min="11" max="16384" width="9.140625" style="1"/>
  </cols>
  <sheetData>
    <row r="1" spans="1:12" ht="12.75" customHeight="1" x14ac:dyDescent="0.2">
      <c r="A1" s="702"/>
      <c r="B1" s="703"/>
      <c r="C1" s="703"/>
      <c r="D1" s="703"/>
      <c r="E1" s="703"/>
      <c r="F1" s="703"/>
      <c r="G1" s="703"/>
      <c r="H1" s="703"/>
      <c r="I1" s="703"/>
      <c r="J1" s="703"/>
      <c r="K1" s="703"/>
    </row>
    <row r="2" spans="1:12" ht="13.5" customHeight="1" x14ac:dyDescent="0.2">
      <c r="A2" s="704" t="s">
        <v>412</v>
      </c>
      <c r="B2" s="704"/>
      <c r="C2" s="704"/>
      <c r="D2" s="704"/>
      <c r="E2" s="704"/>
      <c r="F2" s="704"/>
      <c r="G2" s="704"/>
      <c r="H2" s="704"/>
      <c r="I2" s="704"/>
      <c r="J2" s="704"/>
      <c r="K2" s="704"/>
      <c r="L2" s="704"/>
    </row>
    <row r="3" spans="1:12" s="12" customFormat="1" ht="14.25" customHeight="1" thickBot="1" x14ac:dyDescent="0.3">
      <c r="A3" s="705" t="s">
        <v>413</v>
      </c>
      <c r="B3" s="706"/>
      <c r="C3" s="706"/>
      <c r="D3" s="707"/>
      <c r="E3" s="707"/>
      <c r="F3" s="707"/>
      <c r="G3" s="707"/>
      <c r="H3" s="707"/>
      <c r="I3" s="707"/>
      <c r="J3" s="707"/>
      <c r="K3" s="707"/>
      <c r="L3" s="17"/>
    </row>
    <row r="4" spans="1:12" ht="53.25" customHeight="1" thickTop="1" x14ac:dyDescent="0.2">
      <c r="A4" s="478" t="s">
        <v>192</v>
      </c>
      <c r="B4" s="708" t="s">
        <v>193</v>
      </c>
      <c r="C4" s="709"/>
      <c r="D4" s="710" t="s">
        <v>194</v>
      </c>
      <c r="E4" s="711"/>
      <c r="F4" s="712"/>
      <c r="G4" s="710" t="s">
        <v>195</v>
      </c>
      <c r="H4" s="713"/>
      <c r="I4" s="710" t="s">
        <v>189</v>
      </c>
      <c r="J4" s="714"/>
      <c r="K4" s="8"/>
      <c r="L4" s="8"/>
    </row>
    <row r="5" spans="1:12" ht="17.25" customHeight="1" x14ac:dyDescent="0.25">
      <c r="A5" s="479"/>
      <c r="B5" s="386" t="s">
        <v>409</v>
      </c>
      <c r="C5" s="386" t="s">
        <v>196</v>
      </c>
      <c r="D5" s="18" t="s">
        <v>409</v>
      </c>
      <c r="E5" s="18" t="s">
        <v>196</v>
      </c>
      <c r="F5" s="18" t="s">
        <v>196</v>
      </c>
      <c r="G5" s="18" t="s">
        <v>409</v>
      </c>
      <c r="H5" s="18" t="s">
        <v>196</v>
      </c>
      <c r="I5" s="18" t="s">
        <v>409</v>
      </c>
      <c r="J5" s="281" t="s">
        <v>196</v>
      </c>
      <c r="K5" s="8"/>
      <c r="L5" s="8"/>
    </row>
    <row r="6" spans="1:12" ht="20.25" customHeight="1" x14ac:dyDescent="0.2">
      <c r="A6" s="480" t="s">
        <v>197</v>
      </c>
      <c r="B6" s="481">
        <v>45738</v>
      </c>
      <c r="C6" s="481"/>
      <c r="D6" s="19">
        <v>109682</v>
      </c>
      <c r="E6" s="20"/>
      <c r="F6" s="21"/>
      <c r="G6" s="19"/>
      <c r="H6" s="19"/>
      <c r="I6" s="22"/>
      <c r="J6" s="23"/>
      <c r="K6" s="8"/>
      <c r="L6" s="8"/>
    </row>
    <row r="7" spans="1:12" ht="15.75" customHeight="1" x14ac:dyDescent="0.25">
      <c r="A7" s="480" t="s">
        <v>398</v>
      </c>
      <c r="B7" s="481">
        <v>14876</v>
      </c>
      <c r="C7" s="481">
        <v>4060</v>
      </c>
      <c r="D7" s="19">
        <v>51825</v>
      </c>
      <c r="E7" s="24"/>
      <c r="F7" s="25">
        <v>9910</v>
      </c>
      <c r="G7" s="19"/>
      <c r="H7" s="19"/>
      <c r="I7" s="22"/>
      <c r="J7" s="23"/>
      <c r="K7" s="8"/>
      <c r="L7" s="8"/>
    </row>
    <row r="8" spans="1:12" ht="15" customHeight="1" x14ac:dyDescent="0.25">
      <c r="A8" s="480" t="s">
        <v>199</v>
      </c>
      <c r="B8" s="481">
        <v>11300</v>
      </c>
      <c r="C8" s="481"/>
      <c r="D8" s="19">
        <v>30422</v>
      </c>
      <c r="E8" s="24"/>
      <c r="F8" s="25"/>
      <c r="G8" s="19"/>
      <c r="H8" s="19"/>
      <c r="I8" s="22"/>
      <c r="J8" s="23"/>
      <c r="K8" s="8"/>
      <c r="L8" s="8"/>
    </row>
    <row r="9" spans="1:12" ht="15" customHeight="1" x14ac:dyDescent="0.2">
      <c r="A9" s="480" t="s">
        <v>200</v>
      </c>
      <c r="B9" s="481">
        <v>1100</v>
      </c>
      <c r="C9" s="481">
        <v>1100</v>
      </c>
      <c r="D9" s="19">
        <v>34271</v>
      </c>
      <c r="E9" s="20"/>
      <c r="F9" s="21">
        <v>34271</v>
      </c>
      <c r="G9" s="19"/>
      <c r="H9" s="19"/>
      <c r="I9" s="22"/>
      <c r="J9" s="23"/>
      <c r="K9" s="8"/>
      <c r="L9" s="8"/>
    </row>
    <row r="10" spans="1:12" ht="14.25" customHeight="1" x14ac:dyDescent="0.25">
      <c r="A10" s="480" t="s">
        <v>201</v>
      </c>
      <c r="B10" s="481">
        <v>89373</v>
      </c>
      <c r="C10" s="481">
        <v>53177</v>
      </c>
      <c r="D10" s="19">
        <v>122649</v>
      </c>
      <c r="E10" s="24"/>
      <c r="F10" s="25">
        <v>72975</v>
      </c>
      <c r="G10" s="19"/>
      <c r="H10" s="19"/>
      <c r="I10" s="22"/>
      <c r="J10" s="23"/>
      <c r="K10" s="8"/>
      <c r="L10" s="8"/>
    </row>
    <row r="11" spans="1:12" ht="15" customHeight="1" thickBot="1" x14ac:dyDescent="0.25">
      <c r="A11" s="482" t="s">
        <v>180</v>
      </c>
      <c r="B11" s="483">
        <f t="shared" ref="B11:J11" si="0">SUM(B6:B10)</f>
        <v>162387</v>
      </c>
      <c r="C11" s="483">
        <f>SUM(C6:C10)</f>
        <v>58337</v>
      </c>
      <c r="D11" s="26">
        <f>SUM(D6:D10)</f>
        <v>348849</v>
      </c>
      <c r="E11" s="26">
        <f t="shared" si="0"/>
        <v>0</v>
      </c>
      <c r="F11" s="26">
        <f>SUM(F6:F10)</f>
        <v>117156</v>
      </c>
      <c r="G11" s="26">
        <f t="shared" si="0"/>
        <v>0</v>
      </c>
      <c r="H11" s="26">
        <f t="shared" si="0"/>
        <v>0</v>
      </c>
      <c r="I11" s="26">
        <f t="shared" si="0"/>
        <v>0</v>
      </c>
      <c r="J11" s="27">
        <f t="shared" si="0"/>
        <v>0</v>
      </c>
      <c r="K11" s="8"/>
      <c r="L11" s="8"/>
    </row>
    <row r="12" spans="1:12" ht="33" customHeight="1" thickTop="1" thickBot="1" x14ac:dyDescent="0.3">
      <c r="A12" s="484" t="s">
        <v>202</v>
      </c>
      <c r="B12" s="485">
        <v>3800</v>
      </c>
      <c r="C12" s="485"/>
      <c r="D12" s="28">
        <v>384252</v>
      </c>
      <c r="E12" s="28"/>
      <c r="F12" s="28"/>
      <c r="G12" s="28"/>
      <c r="H12" s="28"/>
      <c r="I12" s="29"/>
      <c r="J12" s="30"/>
      <c r="K12" s="8"/>
      <c r="L12" s="8"/>
    </row>
    <row r="13" spans="1:12" ht="17.25" thickTop="1" thickBot="1" x14ac:dyDescent="0.3">
      <c r="A13" s="486" t="s">
        <v>203</v>
      </c>
      <c r="B13" s="487">
        <f>B12+B11</f>
        <v>166187</v>
      </c>
      <c r="C13" s="487">
        <f t="shared" ref="C13:J13" si="1">C12+C11</f>
        <v>58337</v>
      </c>
      <c r="D13" s="29">
        <f>D12+D11</f>
        <v>733101</v>
      </c>
      <c r="E13" s="29">
        <f t="shared" si="1"/>
        <v>0</v>
      </c>
      <c r="F13" s="29">
        <f>F12+F11</f>
        <v>117156</v>
      </c>
      <c r="G13" s="29">
        <f t="shared" si="1"/>
        <v>0</v>
      </c>
      <c r="H13" s="29">
        <f t="shared" si="1"/>
        <v>0</v>
      </c>
      <c r="I13" s="29"/>
      <c r="J13" s="31">
        <f t="shared" si="1"/>
        <v>0</v>
      </c>
      <c r="K13" s="8"/>
      <c r="L13" s="8"/>
    </row>
    <row r="14" spans="1:12" s="2" customFormat="1" ht="17.25" thickTop="1" thickBot="1" x14ac:dyDescent="0.3">
      <c r="A14" s="488"/>
      <c r="B14" s="489"/>
      <c r="C14" s="489"/>
      <c r="D14" s="32"/>
      <c r="E14" s="32"/>
      <c r="F14" s="32"/>
      <c r="G14" s="32"/>
      <c r="H14" s="32"/>
      <c r="I14" s="32"/>
      <c r="J14" s="32"/>
      <c r="K14" s="33"/>
      <c r="L14" s="33"/>
    </row>
    <row r="15" spans="1:12" ht="46.5" customHeight="1" thickTop="1" x14ac:dyDescent="0.2">
      <c r="A15" s="478" t="s">
        <v>192</v>
      </c>
      <c r="B15" s="693" t="s">
        <v>190</v>
      </c>
      <c r="C15" s="694"/>
      <c r="D15" s="695" t="s">
        <v>204</v>
      </c>
      <c r="E15" s="695"/>
      <c r="F15" s="695"/>
      <c r="G15" s="695" t="s">
        <v>205</v>
      </c>
      <c r="H15" s="696"/>
      <c r="I15" s="695" t="s">
        <v>206</v>
      </c>
      <c r="J15" s="697"/>
      <c r="K15" s="8"/>
      <c r="L15" s="8"/>
    </row>
    <row r="16" spans="1:12" ht="39.75" customHeight="1" x14ac:dyDescent="0.25">
      <c r="A16" s="479"/>
      <c r="B16" s="386" t="s">
        <v>409</v>
      </c>
      <c r="C16" s="386" t="s">
        <v>196</v>
      </c>
      <c r="D16" s="18" t="s">
        <v>409</v>
      </c>
      <c r="E16" s="18" t="s">
        <v>196</v>
      </c>
      <c r="F16" s="34" t="s">
        <v>196</v>
      </c>
      <c r="G16" s="18" t="s">
        <v>409</v>
      </c>
      <c r="H16" s="18" t="s">
        <v>196</v>
      </c>
      <c r="I16" s="18" t="s">
        <v>409</v>
      </c>
      <c r="J16" s="281" t="s">
        <v>196</v>
      </c>
      <c r="K16" s="8"/>
      <c r="L16" s="8"/>
    </row>
    <row r="17" spans="1:12" ht="13.5" customHeight="1" x14ac:dyDescent="0.2">
      <c r="A17" s="480" t="s">
        <v>197</v>
      </c>
      <c r="B17" s="481"/>
      <c r="C17" s="481"/>
      <c r="D17" s="19"/>
      <c r="E17" s="19"/>
      <c r="F17" s="19"/>
      <c r="G17" s="19"/>
      <c r="H17" s="35"/>
      <c r="I17" s="35"/>
      <c r="J17" s="23"/>
      <c r="K17" s="8"/>
      <c r="L17" s="8"/>
    </row>
    <row r="18" spans="1:12" ht="15" customHeight="1" x14ac:dyDescent="0.2">
      <c r="A18" s="480" t="s">
        <v>398</v>
      </c>
      <c r="B18" s="481"/>
      <c r="C18" s="481"/>
      <c r="D18" s="36"/>
      <c r="E18" s="37"/>
      <c r="F18" s="36"/>
      <c r="G18" s="19"/>
      <c r="H18" s="35"/>
      <c r="I18" s="35"/>
      <c r="J18" s="23"/>
      <c r="K18" s="8"/>
      <c r="L18" s="8"/>
    </row>
    <row r="19" spans="1:12" ht="15.75" x14ac:dyDescent="0.2">
      <c r="A19" s="480" t="s">
        <v>199</v>
      </c>
      <c r="B19" s="481"/>
      <c r="C19" s="481"/>
      <c r="D19" s="36"/>
      <c r="E19" s="37"/>
      <c r="F19" s="36"/>
      <c r="G19" s="19"/>
      <c r="H19" s="35"/>
      <c r="I19" s="35">
        <v>300</v>
      </c>
      <c r="J19" s="23"/>
      <c r="K19" s="8"/>
      <c r="L19" s="8"/>
    </row>
    <row r="20" spans="1:12" ht="15.75" x14ac:dyDescent="0.2">
      <c r="A20" s="480" t="s">
        <v>200</v>
      </c>
      <c r="B20" s="481"/>
      <c r="C20" s="481"/>
      <c r="D20" s="36"/>
      <c r="E20" s="37"/>
      <c r="F20" s="36"/>
      <c r="G20" s="19"/>
      <c r="H20" s="35"/>
      <c r="I20" s="35"/>
      <c r="J20" s="23"/>
      <c r="K20" s="8"/>
      <c r="L20" s="8"/>
    </row>
    <row r="21" spans="1:12" ht="31.5" x14ac:dyDescent="0.2">
      <c r="A21" s="480" t="s">
        <v>201</v>
      </c>
      <c r="B21" s="481"/>
      <c r="C21" s="481"/>
      <c r="D21" s="36"/>
      <c r="E21" s="37"/>
      <c r="F21" s="36"/>
      <c r="G21" s="19"/>
      <c r="H21" s="35"/>
      <c r="I21" s="35">
        <v>2000</v>
      </c>
      <c r="J21" s="23">
        <v>1190</v>
      </c>
      <c r="K21" s="8"/>
      <c r="L21" s="8"/>
    </row>
    <row r="22" spans="1:12" ht="18.75" customHeight="1" thickBot="1" x14ac:dyDescent="0.25">
      <c r="A22" s="482" t="s">
        <v>180</v>
      </c>
      <c r="B22" s="481">
        <f t="shared" ref="B22:J22" si="2">B17+B18+B19+B20+B21</f>
        <v>0</v>
      </c>
      <c r="C22" s="481">
        <f t="shared" si="2"/>
        <v>0</v>
      </c>
      <c r="D22" s="19">
        <f t="shared" si="2"/>
        <v>0</v>
      </c>
      <c r="E22" s="19">
        <f t="shared" si="2"/>
        <v>0</v>
      </c>
      <c r="F22" s="19">
        <f t="shared" si="2"/>
        <v>0</v>
      </c>
      <c r="G22" s="19">
        <f t="shared" si="2"/>
        <v>0</v>
      </c>
      <c r="H22" s="19">
        <f t="shared" si="2"/>
        <v>0</v>
      </c>
      <c r="I22" s="19">
        <f t="shared" si="2"/>
        <v>2300</v>
      </c>
      <c r="J22" s="282">
        <f t="shared" si="2"/>
        <v>1190</v>
      </c>
      <c r="K22" s="8"/>
      <c r="L22" s="8"/>
    </row>
    <row r="23" spans="1:12" ht="33" thickTop="1" thickBot="1" x14ac:dyDescent="0.3">
      <c r="A23" s="486" t="s">
        <v>4</v>
      </c>
      <c r="B23" s="487">
        <v>23575</v>
      </c>
      <c r="C23" s="487"/>
      <c r="D23" s="29"/>
      <c r="E23" s="29"/>
      <c r="F23" s="29"/>
      <c r="G23" s="29"/>
      <c r="H23" s="29"/>
      <c r="I23" s="29">
        <v>6751</v>
      </c>
      <c r="J23" s="31"/>
      <c r="K23" s="8"/>
      <c r="L23" s="8"/>
    </row>
    <row r="24" spans="1:12" ht="17.25" thickTop="1" thickBot="1" x14ac:dyDescent="0.3">
      <c r="A24" s="486" t="s">
        <v>203</v>
      </c>
      <c r="B24" s="487">
        <f>B22+B23</f>
        <v>23575</v>
      </c>
      <c r="C24" s="487">
        <f t="shared" ref="C24:J24" si="3">C22+C23</f>
        <v>0</v>
      </c>
      <c r="D24" s="29">
        <f t="shared" si="3"/>
        <v>0</v>
      </c>
      <c r="E24" s="29">
        <f t="shared" si="3"/>
        <v>0</v>
      </c>
      <c r="F24" s="29">
        <f t="shared" si="3"/>
        <v>0</v>
      </c>
      <c r="G24" s="29">
        <f t="shared" si="3"/>
        <v>0</v>
      </c>
      <c r="H24" s="29">
        <f t="shared" si="3"/>
        <v>0</v>
      </c>
      <c r="I24" s="29">
        <f>I22+I23</f>
        <v>9051</v>
      </c>
      <c r="J24" s="31">
        <f t="shared" si="3"/>
        <v>1190</v>
      </c>
      <c r="K24" s="8"/>
      <c r="L24" s="8"/>
    </row>
    <row r="25" spans="1:12" ht="16.5" thickTop="1" x14ac:dyDescent="0.25">
      <c r="A25" s="490"/>
      <c r="B25" s="491"/>
      <c r="C25" s="491"/>
      <c r="D25" s="38"/>
      <c r="E25" s="38"/>
      <c r="F25" s="38"/>
      <c r="G25" s="38"/>
      <c r="H25" s="38"/>
      <c r="I25" s="38"/>
      <c r="J25" s="38"/>
      <c r="K25" s="8"/>
      <c r="L25" s="8"/>
    </row>
    <row r="26" spans="1:12" ht="16.5" thickBot="1" x14ac:dyDescent="0.3">
      <c r="A26" s="490"/>
      <c r="B26" s="491"/>
      <c r="C26" s="491"/>
      <c r="D26" s="38"/>
      <c r="E26" s="38"/>
      <c r="F26" s="38"/>
      <c r="G26" s="38"/>
      <c r="H26" s="38"/>
      <c r="I26" s="38"/>
      <c r="J26" s="38"/>
      <c r="K26" s="8"/>
      <c r="L26" s="8"/>
    </row>
    <row r="27" spans="1:12" ht="33" customHeight="1" thickTop="1" x14ac:dyDescent="0.2">
      <c r="A27" s="492" t="s">
        <v>192</v>
      </c>
      <c r="B27" s="698" t="s">
        <v>207</v>
      </c>
      <c r="C27" s="699"/>
      <c r="D27" s="700"/>
      <c r="E27" s="701"/>
      <c r="F27" s="701"/>
      <c r="G27" s="700"/>
      <c r="H27" s="701"/>
      <c r="I27" s="39"/>
      <c r="J27" s="8"/>
      <c r="K27" s="8"/>
      <c r="L27" s="8"/>
    </row>
    <row r="28" spans="1:12" ht="38.25" customHeight="1" x14ac:dyDescent="0.25">
      <c r="A28" s="493"/>
      <c r="B28" s="386" t="s">
        <v>409</v>
      </c>
      <c r="C28" s="386" t="s">
        <v>196</v>
      </c>
      <c r="D28" s="40"/>
      <c r="E28" s="40"/>
      <c r="F28" s="40"/>
      <c r="G28" s="40"/>
      <c r="H28" s="40"/>
      <c r="I28" s="41"/>
      <c r="J28" s="41"/>
      <c r="K28" s="8"/>
      <c r="L28" s="8"/>
    </row>
    <row r="29" spans="1:12" ht="15.75" x14ac:dyDescent="0.2">
      <c r="A29" s="480" t="s">
        <v>197</v>
      </c>
      <c r="B29" s="494">
        <f t="shared" ref="B29:B34" si="4">B6+D6+G6+I6+B17+D17+G17+I17</f>
        <v>155420</v>
      </c>
      <c r="C29" s="495">
        <f t="shared" ref="C29:C31" si="5">C6+F6+H6+J6+C17+F17+H17+J17</f>
        <v>0</v>
      </c>
      <c r="D29" s="42"/>
      <c r="E29" s="42"/>
      <c r="F29" s="42"/>
      <c r="G29" s="42"/>
      <c r="H29" s="42"/>
      <c r="I29" s="42"/>
      <c r="J29" s="8"/>
      <c r="K29" s="8"/>
      <c r="L29" s="8"/>
    </row>
    <row r="30" spans="1:12" ht="15.75" customHeight="1" x14ac:dyDescent="0.2">
      <c r="A30" s="480" t="s">
        <v>198</v>
      </c>
      <c r="B30" s="494">
        <f t="shared" si="4"/>
        <v>66701</v>
      </c>
      <c r="C30" s="495">
        <f>C7+F7+H7+J7+C18+F18+H18+J18</f>
        <v>13970</v>
      </c>
      <c r="D30" s="42"/>
      <c r="E30" s="43"/>
      <c r="F30" s="42"/>
      <c r="G30" s="42"/>
      <c r="H30" s="42" t="s">
        <v>258</v>
      </c>
      <c r="I30" s="42"/>
      <c r="J30" s="8"/>
      <c r="K30" s="8"/>
      <c r="L30" s="8"/>
    </row>
    <row r="31" spans="1:12" ht="15.75" x14ac:dyDescent="0.2">
      <c r="A31" s="480" t="s">
        <v>199</v>
      </c>
      <c r="B31" s="494">
        <f t="shared" si="4"/>
        <v>42022</v>
      </c>
      <c r="C31" s="495">
        <f t="shared" si="5"/>
        <v>0</v>
      </c>
      <c r="D31" s="42"/>
      <c r="E31" s="43"/>
      <c r="F31" s="43"/>
      <c r="G31" s="42"/>
      <c r="H31" s="42"/>
      <c r="I31" s="42"/>
      <c r="J31" s="8"/>
      <c r="K31" s="8"/>
      <c r="L31" s="8"/>
    </row>
    <row r="32" spans="1:12" ht="15.75" x14ac:dyDescent="0.25">
      <c r="A32" s="480" t="s">
        <v>200</v>
      </c>
      <c r="B32" s="494">
        <f t="shared" si="4"/>
        <v>35371</v>
      </c>
      <c r="C32" s="495">
        <f>C9+F9+H9+J9+C20+F20+H20+J20</f>
        <v>35371</v>
      </c>
      <c r="D32" s="42"/>
      <c r="E32" s="44"/>
      <c r="F32" s="44"/>
      <c r="G32" s="42"/>
      <c r="H32" s="42"/>
      <c r="I32" s="42"/>
      <c r="J32" s="8"/>
      <c r="K32" s="8"/>
      <c r="L32" s="8"/>
    </row>
    <row r="33" spans="1:12" ht="31.5" x14ac:dyDescent="0.25">
      <c r="A33" s="496" t="s">
        <v>201</v>
      </c>
      <c r="B33" s="497">
        <f t="shared" si="4"/>
        <v>214022</v>
      </c>
      <c r="C33" s="498">
        <f>C10+F10+H10+J10+C21+F21+H21+J21</f>
        <v>127342</v>
      </c>
      <c r="D33" s="42"/>
      <c r="E33" s="44"/>
      <c r="F33" s="44"/>
      <c r="G33" s="42"/>
      <c r="H33" s="42"/>
      <c r="I33" s="42"/>
      <c r="J33" s="8"/>
      <c r="K33" s="8"/>
      <c r="L33" s="8"/>
    </row>
    <row r="34" spans="1:12" ht="16.5" thickBot="1" x14ac:dyDescent="0.25">
      <c r="A34" s="499" t="s">
        <v>180</v>
      </c>
      <c r="B34" s="497">
        <f t="shared" si="4"/>
        <v>513536</v>
      </c>
      <c r="C34" s="500">
        <f>C11+F11+H11+J11+C22+F22+H22+J22</f>
        <v>176683</v>
      </c>
      <c r="D34" s="42"/>
      <c r="E34" s="43"/>
      <c r="F34" s="43"/>
      <c r="G34" s="42"/>
      <c r="H34" s="42"/>
      <c r="I34" s="42"/>
      <c r="J34" s="8"/>
      <c r="K34" s="8"/>
      <c r="L34" s="8"/>
    </row>
    <row r="35" spans="1:12" ht="33" thickTop="1" thickBot="1" x14ac:dyDescent="0.25">
      <c r="A35" s="486" t="s">
        <v>4</v>
      </c>
      <c r="B35" s="501">
        <f>B12+D12+G12+I12+B23+D23+G23+I23</f>
        <v>418378</v>
      </c>
      <c r="C35" s="502">
        <f>C12+F12+H12+J12+C23+F23+H23+J23</f>
        <v>0</v>
      </c>
      <c r="D35" s="38"/>
      <c r="E35" s="38"/>
      <c r="F35" s="38"/>
      <c r="G35" s="38"/>
      <c r="H35" s="38"/>
      <c r="I35" s="38"/>
      <c r="J35" s="38"/>
      <c r="K35" s="8"/>
      <c r="L35" s="8"/>
    </row>
    <row r="36" spans="1:12" ht="17.25" thickTop="1" thickBot="1" x14ac:dyDescent="0.25">
      <c r="A36" s="486" t="s">
        <v>203</v>
      </c>
      <c r="B36" s="501">
        <f>B13+D13+G13+I13+B24+D24+G24+I24</f>
        <v>931914</v>
      </c>
      <c r="C36" s="502">
        <f>C13+F13+H13+J13+C24+F24+H24+J24</f>
        <v>176683</v>
      </c>
      <c r="D36" s="38"/>
      <c r="E36" s="38"/>
      <c r="F36" s="38"/>
      <c r="G36" s="38"/>
      <c r="H36" s="38"/>
      <c r="I36" s="38"/>
      <c r="J36" s="38"/>
      <c r="K36" s="8"/>
      <c r="L36" s="8"/>
    </row>
    <row r="37" spans="1:12" ht="15.75" thickTop="1" x14ac:dyDescent="0.25">
      <c r="A37" s="48"/>
      <c r="B37" s="692"/>
      <c r="C37" s="692"/>
      <c r="D37" s="692"/>
      <c r="E37" s="692"/>
      <c r="F37" s="692"/>
      <c r="G37" s="692"/>
      <c r="H37" s="692"/>
      <c r="I37" s="692"/>
      <c r="J37" s="692"/>
      <c r="K37" s="8"/>
      <c r="L37" s="8"/>
    </row>
  </sheetData>
  <dataConsolidate/>
  <mergeCells count="15">
    <mergeCell ref="A1:K1"/>
    <mergeCell ref="A2:L2"/>
    <mergeCell ref="A3:K3"/>
    <mergeCell ref="B4:C4"/>
    <mergeCell ref="D4:F4"/>
    <mergeCell ref="G4:H4"/>
    <mergeCell ref="I4:J4"/>
    <mergeCell ref="B37:J37"/>
    <mergeCell ref="B15:C15"/>
    <mergeCell ref="D15:F15"/>
    <mergeCell ref="G15:H15"/>
    <mergeCell ref="I15:J15"/>
    <mergeCell ref="B27:C27"/>
    <mergeCell ref="D27:F27"/>
    <mergeCell ref="G27:H27"/>
  </mergeCells>
  <phoneticPr fontId="0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50"/>
  </sheetPr>
  <dimension ref="A1:L36"/>
  <sheetViews>
    <sheetView zoomScaleNormal="100" workbookViewId="0">
      <selection activeCell="A2" sqref="A2:AA2"/>
    </sheetView>
  </sheetViews>
  <sheetFormatPr defaultRowHeight="12.75" x14ac:dyDescent="0.2"/>
  <cols>
    <col min="1" max="1" width="26.28515625" style="1" customWidth="1"/>
    <col min="2" max="2" width="11.85546875" style="1" customWidth="1"/>
    <col min="3" max="3" width="23.7109375" style="1" customWidth="1"/>
    <col min="4" max="4" width="11.42578125" style="1" customWidth="1"/>
    <col min="5" max="5" width="11.140625" style="1" hidden="1" customWidth="1"/>
    <col min="6" max="6" width="14" style="1" customWidth="1"/>
    <col min="7" max="7" width="11.85546875" style="1" customWidth="1"/>
    <col min="8" max="8" width="14.42578125" style="1" customWidth="1"/>
    <col min="9" max="9" width="11.5703125" style="1" customWidth="1"/>
    <col min="10" max="10" width="14.85546875" style="1" customWidth="1"/>
    <col min="11" max="16384" width="9.140625" style="1"/>
  </cols>
  <sheetData>
    <row r="1" spans="1:12" ht="12.75" customHeight="1" x14ac:dyDescent="0.25">
      <c r="A1" s="692"/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8"/>
    </row>
    <row r="2" spans="1:12" ht="13.5" customHeight="1" x14ac:dyDescent="0.2">
      <c r="A2" s="704" t="s">
        <v>411</v>
      </c>
      <c r="B2" s="704"/>
      <c r="C2" s="704"/>
      <c r="D2" s="704"/>
      <c r="E2" s="704"/>
      <c r="F2" s="704"/>
      <c r="G2" s="704"/>
      <c r="H2" s="704"/>
      <c r="I2" s="704"/>
      <c r="J2" s="704"/>
      <c r="K2" s="704"/>
      <c r="L2" s="704"/>
    </row>
    <row r="3" spans="1:12" s="12" customFormat="1" ht="14.25" customHeight="1" thickBot="1" x14ac:dyDescent="0.3">
      <c r="A3" s="705" t="s">
        <v>410</v>
      </c>
      <c r="B3" s="706"/>
      <c r="C3" s="706"/>
      <c r="D3" s="707"/>
      <c r="E3" s="707"/>
      <c r="F3" s="707"/>
      <c r="G3" s="707"/>
      <c r="H3" s="707"/>
      <c r="I3" s="707"/>
      <c r="J3" s="707"/>
      <c r="K3" s="707"/>
      <c r="L3" s="17"/>
    </row>
    <row r="4" spans="1:12" ht="53.25" customHeight="1" thickTop="1" x14ac:dyDescent="0.2">
      <c r="A4" s="478" t="s">
        <v>192</v>
      </c>
      <c r="B4" s="708" t="s">
        <v>208</v>
      </c>
      <c r="C4" s="709"/>
      <c r="D4" s="710" t="s">
        <v>209</v>
      </c>
      <c r="E4" s="711"/>
      <c r="F4" s="712"/>
      <c r="G4" s="710" t="s">
        <v>210</v>
      </c>
      <c r="H4" s="713"/>
      <c r="I4" s="710" t="s">
        <v>155</v>
      </c>
      <c r="J4" s="714"/>
      <c r="K4" s="8"/>
      <c r="L4" s="8"/>
    </row>
    <row r="5" spans="1:12" ht="17.25" customHeight="1" x14ac:dyDescent="0.25">
      <c r="A5" s="479"/>
      <c r="B5" s="386" t="s">
        <v>409</v>
      </c>
      <c r="C5" s="386" t="s">
        <v>196</v>
      </c>
      <c r="D5" s="18" t="s">
        <v>409</v>
      </c>
      <c r="E5" s="18" t="s">
        <v>196</v>
      </c>
      <c r="F5" s="18" t="s">
        <v>196</v>
      </c>
      <c r="G5" s="18" t="s">
        <v>409</v>
      </c>
      <c r="H5" s="18" t="s">
        <v>196</v>
      </c>
      <c r="I5" s="18" t="s">
        <v>409</v>
      </c>
      <c r="J5" s="281" t="s">
        <v>196</v>
      </c>
      <c r="K5" s="8"/>
      <c r="L5" s="8"/>
    </row>
    <row r="6" spans="1:12" ht="20.25" customHeight="1" x14ac:dyDescent="0.2">
      <c r="A6" s="480" t="s">
        <v>197</v>
      </c>
      <c r="B6" s="481">
        <v>55253</v>
      </c>
      <c r="C6" s="481"/>
      <c r="D6" s="19">
        <v>10859</v>
      </c>
      <c r="E6" s="20"/>
      <c r="F6" s="21"/>
      <c r="G6" s="19">
        <v>83771</v>
      </c>
      <c r="H6" s="19"/>
      <c r="I6" s="22"/>
      <c r="J6" s="23"/>
      <c r="K6" s="8"/>
      <c r="L6" s="8"/>
    </row>
    <row r="7" spans="1:12" ht="15.75" customHeight="1" x14ac:dyDescent="0.25">
      <c r="A7" s="480" t="s">
        <v>398</v>
      </c>
      <c r="B7" s="481">
        <v>26565</v>
      </c>
      <c r="C7" s="481"/>
      <c r="D7" s="19">
        <v>5286</v>
      </c>
      <c r="E7" s="24"/>
      <c r="F7" s="25"/>
      <c r="G7" s="19">
        <v>34850</v>
      </c>
      <c r="H7" s="19">
        <v>13970</v>
      </c>
      <c r="I7" s="22"/>
      <c r="J7" s="23"/>
      <c r="K7" s="8"/>
      <c r="L7" s="8"/>
    </row>
    <row r="8" spans="1:12" ht="15" customHeight="1" x14ac:dyDescent="0.25">
      <c r="A8" s="480" t="s">
        <v>199</v>
      </c>
      <c r="B8" s="481">
        <v>25043</v>
      </c>
      <c r="C8" s="481"/>
      <c r="D8" s="19">
        <v>5011</v>
      </c>
      <c r="E8" s="24">
        <v>1940344</v>
      </c>
      <c r="F8" s="25"/>
      <c r="G8" s="19">
        <v>11300</v>
      </c>
      <c r="H8" s="19"/>
      <c r="I8" s="22"/>
      <c r="J8" s="23"/>
      <c r="K8" s="8"/>
      <c r="L8" s="8"/>
    </row>
    <row r="9" spans="1:12" ht="15" customHeight="1" x14ac:dyDescent="0.2">
      <c r="A9" s="480" t="s">
        <v>200</v>
      </c>
      <c r="B9" s="481">
        <v>22818</v>
      </c>
      <c r="C9" s="481">
        <v>22818</v>
      </c>
      <c r="D9" s="19">
        <v>4533</v>
      </c>
      <c r="E9" s="20"/>
      <c r="F9" s="21">
        <v>4533</v>
      </c>
      <c r="G9" s="19">
        <v>8020</v>
      </c>
      <c r="H9" s="19">
        <v>8020</v>
      </c>
      <c r="I9" s="22"/>
      <c r="J9" s="23"/>
      <c r="K9" s="8"/>
      <c r="L9" s="8"/>
    </row>
    <row r="10" spans="1:12" ht="14.25" customHeight="1" x14ac:dyDescent="0.25">
      <c r="A10" s="480" t="s">
        <v>201</v>
      </c>
      <c r="B10" s="481">
        <v>57031</v>
      </c>
      <c r="C10" s="481">
        <v>33933</v>
      </c>
      <c r="D10" s="19">
        <v>11226</v>
      </c>
      <c r="E10" s="24"/>
      <c r="F10" s="25">
        <v>6679</v>
      </c>
      <c r="G10" s="19">
        <v>145765</v>
      </c>
      <c r="H10" s="19">
        <v>86730</v>
      </c>
      <c r="I10" s="22"/>
      <c r="J10" s="23"/>
      <c r="K10" s="8"/>
      <c r="L10" s="8"/>
    </row>
    <row r="11" spans="1:12" ht="15" customHeight="1" thickBot="1" x14ac:dyDescent="0.25">
      <c r="A11" s="482" t="s">
        <v>180</v>
      </c>
      <c r="B11" s="483">
        <f>SUM(B6:B10)</f>
        <v>186710</v>
      </c>
      <c r="C11" s="483">
        <f>SUM(C6:C10)</f>
        <v>56751</v>
      </c>
      <c r="D11" s="26">
        <f>SUM(D6:D10)</f>
        <v>36915</v>
      </c>
      <c r="E11" s="26">
        <f t="shared" ref="E11:J11" si="0">SUM(E6:E10)</f>
        <v>1940344</v>
      </c>
      <c r="F11" s="26">
        <f>SUM(F6:F10)</f>
        <v>11212</v>
      </c>
      <c r="G11" s="26">
        <f t="shared" si="0"/>
        <v>283706</v>
      </c>
      <c r="H11" s="26">
        <f t="shared" si="0"/>
        <v>108720</v>
      </c>
      <c r="I11" s="26">
        <f t="shared" si="0"/>
        <v>0</v>
      </c>
      <c r="J11" s="27">
        <f t="shared" si="0"/>
        <v>0</v>
      </c>
      <c r="K11" s="8"/>
      <c r="L11" s="8"/>
    </row>
    <row r="12" spans="1:12" ht="34.5" customHeight="1" thickTop="1" thickBot="1" x14ac:dyDescent="0.3">
      <c r="A12" s="484" t="s">
        <v>202</v>
      </c>
      <c r="B12" s="485">
        <v>262720</v>
      </c>
      <c r="C12" s="485"/>
      <c r="D12" s="28">
        <v>53900</v>
      </c>
      <c r="E12" s="28"/>
      <c r="F12" s="28"/>
      <c r="G12" s="28">
        <v>63300</v>
      </c>
      <c r="H12" s="28"/>
      <c r="I12" s="29"/>
      <c r="J12" s="30"/>
      <c r="K12" s="8"/>
      <c r="L12" s="8"/>
    </row>
    <row r="13" spans="1:12" ht="17.25" thickTop="1" thickBot="1" x14ac:dyDescent="0.3">
      <c r="A13" s="486" t="s">
        <v>203</v>
      </c>
      <c r="B13" s="487">
        <f>B12+B11</f>
        <v>449430</v>
      </c>
      <c r="C13" s="487">
        <f>C12+C11</f>
        <v>56751</v>
      </c>
      <c r="D13" s="29">
        <f>D12+D11</f>
        <v>90815</v>
      </c>
      <c r="E13" s="29">
        <f t="shared" ref="E13:J13" si="1">E12+E11</f>
        <v>1940344</v>
      </c>
      <c r="F13" s="29">
        <f>F12+F11</f>
        <v>11212</v>
      </c>
      <c r="G13" s="29">
        <f>G12+G11</f>
        <v>347006</v>
      </c>
      <c r="H13" s="29">
        <f t="shared" si="1"/>
        <v>108720</v>
      </c>
      <c r="I13" s="29">
        <f t="shared" si="1"/>
        <v>0</v>
      </c>
      <c r="J13" s="31">
        <f t="shared" si="1"/>
        <v>0</v>
      </c>
      <c r="K13" s="8"/>
      <c r="L13" s="8"/>
    </row>
    <row r="14" spans="1:12" s="2" customFormat="1" ht="17.25" thickTop="1" thickBot="1" x14ac:dyDescent="0.3">
      <c r="A14" s="488"/>
      <c r="B14" s="489"/>
      <c r="C14" s="489"/>
      <c r="D14" s="32"/>
      <c r="E14" s="32"/>
      <c r="F14" s="32"/>
      <c r="G14" s="32"/>
      <c r="H14" s="32"/>
      <c r="I14" s="32"/>
      <c r="J14" s="32"/>
      <c r="K14" s="33"/>
      <c r="L14" s="33"/>
    </row>
    <row r="15" spans="1:12" ht="46.5" customHeight="1" thickTop="1" x14ac:dyDescent="0.2">
      <c r="A15" s="478" t="s">
        <v>192</v>
      </c>
      <c r="B15" s="693" t="s">
        <v>153</v>
      </c>
      <c r="C15" s="694"/>
      <c r="D15" s="695" t="s">
        <v>211</v>
      </c>
      <c r="E15" s="695"/>
      <c r="F15" s="695"/>
      <c r="G15" s="695" t="s">
        <v>396</v>
      </c>
      <c r="H15" s="696"/>
      <c r="I15" s="695" t="s">
        <v>212</v>
      </c>
      <c r="J15" s="697"/>
      <c r="K15" s="8"/>
      <c r="L15" s="8"/>
    </row>
    <row r="16" spans="1:12" ht="39.75" customHeight="1" x14ac:dyDescent="0.25">
      <c r="A16" s="479"/>
      <c r="B16" s="386" t="s">
        <v>409</v>
      </c>
      <c r="C16" s="386" t="s">
        <v>196</v>
      </c>
      <c r="D16" s="18" t="s">
        <v>409</v>
      </c>
      <c r="E16" s="18" t="s">
        <v>196</v>
      </c>
      <c r="F16" s="34" t="s">
        <v>196</v>
      </c>
      <c r="G16" s="18" t="s">
        <v>409</v>
      </c>
      <c r="H16" s="18" t="s">
        <v>196</v>
      </c>
      <c r="I16" s="18" t="s">
        <v>409</v>
      </c>
      <c r="J16" s="281" t="s">
        <v>196</v>
      </c>
      <c r="K16" s="8"/>
      <c r="L16" s="8"/>
    </row>
    <row r="17" spans="1:12" ht="13.5" customHeight="1" x14ac:dyDescent="0.2">
      <c r="A17" s="480" t="s">
        <v>197</v>
      </c>
      <c r="B17" s="481"/>
      <c r="C17" s="481"/>
      <c r="D17" s="19">
        <v>5537</v>
      </c>
      <c r="E17" s="19"/>
      <c r="F17" s="19"/>
      <c r="G17" s="19"/>
      <c r="H17" s="35"/>
      <c r="I17" s="35">
        <f t="shared" ref="I17:I24" si="2">B6+D6+G6+I6+B17+D17+G17</f>
        <v>155420</v>
      </c>
      <c r="J17" s="23">
        <f t="shared" ref="J17" si="3">C6+F6+H6+J6+C17+F17+H17</f>
        <v>0</v>
      </c>
      <c r="K17" s="8"/>
      <c r="L17" s="8"/>
    </row>
    <row r="18" spans="1:12" ht="16.5" customHeight="1" x14ac:dyDescent="0.2">
      <c r="A18" s="480" t="s">
        <v>398</v>
      </c>
      <c r="B18" s="481"/>
      <c r="C18" s="481"/>
      <c r="D18" s="36"/>
      <c r="E18" s="37"/>
      <c r="F18" s="36"/>
      <c r="G18" s="19"/>
      <c r="H18" s="35"/>
      <c r="I18" s="35">
        <f t="shared" si="2"/>
        <v>66701</v>
      </c>
      <c r="J18" s="23">
        <f t="shared" ref="J18:J24" si="4">C7+F7+H7+J7+C18+F18+H18</f>
        <v>13970</v>
      </c>
      <c r="K18" s="8"/>
      <c r="L18" s="8"/>
    </row>
    <row r="19" spans="1:12" ht="15.75" x14ac:dyDescent="0.2">
      <c r="A19" s="480" t="s">
        <v>199</v>
      </c>
      <c r="B19" s="481">
        <v>668</v>
      </c>
      <c r="C19" s="481"/>
      <c r="D19" s="36"/>
      <c r="E19" s="37"/>
      <c r="F19" s="36"/>
      <c r="G19" s="19"/>
      <c r="H19" s="35"/>
      <c r="I19" s="35">
        <f t="shared" si="2"/>
        <v>42022</v>
      </c>
      <c r="J19" s="23">
        <f t="shared" si="4"/>
        <v>0</v>
      </c>
      <c r="K19" s="8"/>
      <c r="L19" s="8"/>
    </row>
    <row r="20" spans="1:12" ht="15.75" x14ac:dyDescent="0.2">
      <c r="A20" s="480" t="s">
        <v>200</v>
      </c>
      <c r="B20" s="481"/>
      <c r="C20" s="481"/>
      <c r="D20" s="36"/>
      <c r="E20" s="37"/>
      <c r="F20" s="36"/>
      <c r="G20" s="19"/>
      <c r="H20" s="35"/>
      <c r="I20" s="35">
        <f t="shared" si="2"/>
        <v>35371</v>
      </c>
      <c r="J20" s="23">
        <f t="shared" si="4"/>
        <v>35371</v>
      </c>
      <c r="K20" s="8"/>
      <c r="L20" s="8"/>
    </row>
    <row r="21" spans="1:12" ht="31.5" x14ac:dyDescent="0.2">
      <c r="A21" s="480" t="s">
        <v>201</v>
      </c>
      <c r="B21" s="481"/>
      <c r="C21" s="481"/>
      <c r="D21" s="36"/>
      <c r="E21" s="37"/>
      <c r="F21" s="36"/>
      <c r="G21" s="19"/>
      <c r="H21" s="35"/>
      <c r="I21" s="35">
        <f t="shared" si="2"/>
        <v>214022</v>
      </c>
      <c r="J21" s="23">
        <f t="shared" si="4"/>
        <v>127342</v>
      </c>
      <c r="K21" s="8"/>
      <c r="L21" s="8"/>
    </row>
    <row r="22" spans="1:12" ht="15.75" customHeight="1" thickBot="1" x14ac:dyDescent="0.25">
      <c r="A22" s="482" t="s">
        <v>180</v>
      </c>
      <c r="B22" s="481">
        <f t="shared" ref="B22:H22" si="5">SUM(B17:B21)</f>
        <v>668</v>
      </c>
      <c r="C22" s="481">
        <f t="shared" si="5"/>
        <v>0</v>
      </c>
      <c r="D22" s="19">
        <f t="shared" si="5"/>
        <v>5537</v>
      </c>
      <c r="E22" s="19">
        <f t="shared" si="5"/>
        <v>0</v>
      </c>
      <c r="F22" s="19">
        <f t="shared" si="5"/>
        <v>0</v>
      </c>
      <c r="G22" s="19">
        <f t="shared" si="5"/>
        <v>0</v>
      </c>
      <c r="H22" s="19">
        <f t="shared" si="5"/>
        <v>0</v>
      </c>
      <c r="I22" s="45">
        <f t="shared" si="2"/>
        <v>513536</v>
      </c>
      <c r="J22" s="23">
        <f t="shared" si="4"/>
        <v>176683</v>
      </c>
      <c r="K22" s="8"/>
      <c r="L22" s="8"/>
    </row>
    <row r="23" spans="1:12" ht="33" thickTop="1" thickBot="1" x14ac:dyDescent="0.3">
      <c r="A23" s="486" t="s">
        <v>202</v>
      </c>
      <c r="B23" s="487">
        <v>38458</v>
      </c>
      <c r="C23" s="487"/>
      <c r="D23" s="29"/>
      <c r="E23" s="29"/>
      <c r="F23" s="29"/>
      <c r="G23" s="29"/>
      <c r="H23" s="29"/>
      <c r="I23" s="46">
        <f t="shared" si="2"/>
        <v>418378</v>
      </c>
      <c r="J23" s="47">
        <f t="shared" si="4"/>
        <v>0</v>
      </c>
      <c r="K23" s="8"/>
      <c r="L23" s="8"/>
    </row>
    <row r="24" spans="1:12" ht="17.25" thickTop="1" thickBot="1" x14ac:dyDescent="0.3">
      <c r="A24" s="486" t="s">
        <v>203</v>
      </c>
      <c r="B24" s="487">
        <f>B22+B23</f>
        <v>39126</v>
      </c>
      <c r="C24" s="487">
        <f t="shared" ref="C24:H24" si="6">C22+C23</f>
        <v>0</v>
      </c>
      <c r="D24" s="29">
        <f t="shared" si="6"/>
        <v>5537</v>
      </c>
      <c r="E24" s="29">
        <f t="shared" si="6"/>
        <v>0</v>
      </c>
      <c r="F24" s="29">
        <f t="shared" si="6"/>
        <v>0</v>
      </c>
      <c r="G24" s="29">
        <f>G22+G23</f>
        <v>0</v>
      </c>
      <c r="H24" s="29">
        <f t="shared" si="6"/>
        <v>0</v>
      </c>
      <c r="I24" s="46">
        <f t="shared" si="2"/>
        <v>931914</v>
      </c>
      <c r="J24" s="47">
        <f t="shared" si="4"/>
        <v>176683</v>
      </c>
      <c r="K24" s="8"/>
      <c r="L24" s="8"/>
    </row>
    <row r="25" spans="1:12" ht="16.5" thickTop="1" x14ac:dyDescent="0.25">
      <c r="A25" s="490"/>
      <c r="B25" s="491"/>
      <c r="C25" s="491"/>
      <c r="D25" s="38"/>
      <c r="E25" s="38"/>
      <c r="F25" s="38"/>
      <c r="G25" s="38"/>
      <c r="H25" s="38"/>
      <c r="I25" s="38"/>
      <c r="J25" s="38"/>
      <c r="K25" s="8"/>
      <c r="L25" s="8"/>
    </row>
    <row r="26" spans="1:12" ht="15.75" x14ac:dyDescent="0.25">
      <c r="A26" s="490"/>
      <c r="B26" s="491"/>
      <c r="C26" s="491"/>
      <c r="D26" s="38"/>
      <c r="E26" s="38"/>
      <c r="F26" s="38"/>
      <c r="G26" s="38"/>
      <c r="H26" s="38"/>
      <c r="I26" s="38"/>
      <c r="J26" s="38"/>
      <c r="K26" s="8"/>
      <c r="L26" s="8"/>
    </row>
    <row r="27" spans="1:12" ht="15" x14ac:dyDescent="0.2">
      <c r="A27" s="457"/>
      <c r="B27" s="457"/>
      <c r="C27" s="457"/>
      <c r="D27" s="8"/>
      <c r="E27" s="8"/>
      <c r="F27" s="8"/>
      <c r="G27" s="8"/>
      <c r="H27" s="8"/>
      <c r="I27" s="8"/>
      <c r="J27" s="8"/>
      <c r="K27" s="8"/>
      <c r="L27" s="8"/>
    </row>
    <row r="28" spans="1:12" ht="15" x14ac:dyDescent="0.2">
      <c r="A28" s="457"/>
      <c r="B28" s="457"/>
      <c r="C28" s="457"/>
    </row>
    <row r="29" spans="1:12" ht="15" x14ac:dyDescent="0.2">
      <c r="A29" s="457"/>
      <c r="B29" s="457"/>
      <c r="C29" s="457"/>
    </row>
    <row r="30" spans="1:12" ht="15" x14ac:dyDescent="0.2">
      <c r="A30" s="457"/>
      <c r="B30" s="457"/>
      <c r="C30" s="457"/>
    </row>
    <row r="31" spans="1:12" ht="15" x14ac:dyDescent="0.2">
      <c r="A31" s="457"/>
      <c r="B31" s="457"/>
      <c r="C31" s="457"/>
    </row>
    <row r="32" spans="1:12" ht="15" x14ac:dyDescent="0.2">
      <c r="A32" s="457"/>
      <c r="B32" s="457"/>
      <c r="C32" s="457"/>
    </row>
    <row r="33" spans="1:4" ht="15" x14ac:dyDescent="0.2">
      <c r="A33" s="457"/>
      <c r="B33" s="457"/>
      <c r="C33" s="457"/>
      <c r="D33" s="2"/>
    </row>
    <row r="34" spans="1:4" ht="15" x14ac:dyDescent="0.2">
      <c r="A34" s="451"/>
      <c r="B34" s="451"/>
      <c r="C34" s="451"/>
    </row>
    <row r="35" spans="1:4" ht="15" x14ac:dyDescent="0.2">
      <c r="A35" s="451"/>
      <c r="B35" s="451"/>
      <c r="C35" s="451"/>
    </row>
    <row r="36" spans="1:4" ht="15" x14ac:dyDescent="0.2">
      <c r="A36" s="451"/>
      <c r="B36" s="451"/>
      <c r="C36" s="451"/>
    </row>
  </sheetData>
  <dataConsolidate/>
  <mergeCells count="11">
    <mergeCell ref="B15:C15"/>
    <mergeCell ref="D15:F15"/>
    <mergeCell ref="G15:H15"/>
    <mergeCell ref="I15:J15"/>
    <mergeCell ref="A1:K1"/>
    <mergeCell ref="A2:L2"/>
    <mergeCell ref="A3:K3"/>
    <mergeCell ref="B4:C4"/>
    <mergeCell ref="D4:F4"/>
    <mergeCell ref="G4:H4"/>
    <mergeCell ref="I4:J4"/>
  </mergeCells>
  <phoneticPr fontId="0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76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9"/>
  <sheetViews>
    <sheetView tabSelected="1" view="pageBreakPreview" zoomScaleNormal="100" zoomScaleSheetLayoutView="100" workbookViewId="0">
      <selection activeCell="A2" sqref="A2:B2"/>
    </sheetView>
  </sheetViews>
  <sheetFormatPr defaultRowHeight="12.75" x14ac:dyDescent="0.2"/>
  <cols>
    <col min="1" max="1" width="8.28515625" style="137" customWidth="1"/>
    <col min="2" max="2" width="77.5703125" style="137" customWidth="1"/>
    <col min="3" max="3" width="23.7109375" style="137" customWidth="1"/>
    <col min="4" max="4" width="2.7109375" style="137" customWidth="1"/>
    <col min="5" max="16384" width="9.140625" style="137"/>
  </cols>
  <sheetData>
    <row r="1" spans="1:4" x14ac:dyDescent="0.2">
      <c r="A1" s="145"/>
      <c r="B1" s="138" t="s">
        <v>414</v>
      </c>
      <c r="C1" s="145"/>
    </row>
    <row r="2" spans="1:4" x14ac:dyDescent="0.2">
      <c r="A2" s="715"/>
      <c r="B2" s="715"/>
      <c r="C2" s="138"/>
      <c r="D2" s="138"/>
    </row>
    <row r="3" spans="1:4" ht="19.5" customHeight="1" x14ac:dyDescent="0.2">
      <c r="A3" s="716" t="s">
        <v>402</v>
      </c>
      <c r="B3" s="716"/>
      <c r="C3" s="139"/>
      <c r="D3" s="139"/>
    </row>
    <row r="4" spans="1:4" ht="15.95" customHeight="1" x14ac:dyDescent="0.2">
      <c r="A4" s="311"/>
      <c r="B4" s="476"/>
      <c r="C4" s="476" t="s">
        <v>157</v>
      </c>
      <c r="D4" s="140"/>
    </row>
    <row r="5" spans="1:4" ht="17.25" customHeight="1" x14ac:dyDescent="0.2">
      <c r="A5" s="266" t="s">
        <v>0</v>
      </c>
      <c r="B5" s="477" t="s">
        <v>120</v>
      </c>
      <c r="C5" s="475" t="s">
        <v>510</v>
      </c>
      <c r="D5" s="141"/>
    </row>
    <row r="6" spans="1:4" s="143" customFormat="1" ht="20.25" customHeight="1" x14ac:dyDescent="0.2">
      <c r="A6" s="536">
        <v>1</v>
      </c>
      <c r="B6" s="537" t="s">
        <v>121</v>
      </c>
      <c r="C6" s="538">
        <v>159165</v>
      </c>
      <c r="D6" s="142"/>
    </row>
    <row r="7" spans="1:4" s="143" customFormat="1" ht="15.75" customHeight="1" x14ac:dyDescent="0.2">
      <c r="A7" s="536">
        <v>2</v>
      </c>
      <c r="B7" s="539" t="s">
        <v>122</v>
      </c>
      <c r="C7" s="540">
        <v>255622</v>
      </c>
      <c r="D7" s="144"/>
    </row>
    <row r="8" spans="1:4" s="143" customFormat="1" ht="30.75" customHeight="1" x14ac:dyDescent="0.2">
      <c r="A8" s="536">
        <v>3</v>
      </c>
      <c r="B8" s="539" t="s">
        <v>123</v>
      </c>
      <c r="C8" s="538">
        <v>333947</v>
      </c>
      <c r="D8" s="142"/>
    </row>
    <row r="9" spans="1:4" ht="19.5" customHeight="1" x14ac:dyDescent="0.2">
      <c r="A9" s="536">
        <v>4</v>
      </c>
      <c r="B9" s="539" t="s">
        <v>397</v>
      </c>
      <c r="C9" s="538">
        <v>16936</v>
      </c>
      <c r="D9" s="142"/>
    </row>
    <row r="10" spans="1:4" s="145" customFormat="1" ht="19.5" customHeight="1" x14ac:dyDescent="0.2">
      <c r="A10" s="536">
        <v>5</v>
      </c>
      <c r="B10" s="539" t="s">
        <v>124</v>
      </c>
      <c r="C10" s="538">
        <v>150000</v>
      </c>
      <c r="D10" s="142"/>
    </row>
    <row r="11" spans="1:4" s="145" customFormat="1" ht="19.5" customHeight="1" x14ac:dyDescent="0.2">
      <c r="A11" s="536"/>
      <c r="B11" s="539" t="s">
        <v>257</v>
      </c>
      <c r="C11" s="538">
        <v>150000</v>
      </c>
      <c r="D11" s="142"/>
    </row>
    <row r="12" spans="1:4" ht="19.5" customHeight="1" x14ac:dyDescent="0.2">
      <c r="A12" s="536">
        <v>6</v>
      </c>
      <c r="B12" s="541" t="s">
        <v>499</v>
      </c>
      <c r="C12" s="542">
        <f>SUM(C6:C11)-C11</f>
        <v>915670</v>
      </c>
      <c r="D12" s="142"/>
    </row>
    <row r="13" spans="1:4" ht="25.5" customHeight="1" x14ac:dyDescent="0.2">
      <c r="A13" s="536">
        <v>7</v>
      </c>
      <c r="B13" s="539" t="s">
        <v>125</v>
      </c>
      <c r="C13" s="538">
        <v>49096</v>
      </c>
      <c r="D13" s="142"/>
    </row>
    <row r="14" spans="1:4" ht="19.5" customHeight="1" x14ac:dyDescent="0.2">
      <c r="A14" s="536">
        <v>8</v>
      </c>
      <c r="B14" s="541" t="s">
        <v>500</v>
      </c>
      <c r="C14" s="543">
        <f>SUM(C13)</f>
        <v>49096</v>
      </c>
      <c r="D14" s="142"/>
    </row>
    <row r="15" spans="1:4" ht="30.75" customHeight="1" x14ac:dyDescent="0.2">
      <c r="A15" s="536">
        <v>9</v>
      </c>
      <c r="B15" s="539" t="s">
        <v>273</v>
      </c>
      <c r="C15" s="538">
        <v>2285754</v>
      </c>
      <c r="D15" s="142"/>
    </row>
    <row r="16" spans="1:4" ht="19.5" customHeight="1" x14ac:dyDescent="0.2">
      <c r="A16" s="536">
        <v>10</v>
      </c>
      <c r="B16" s="541" t="s">
        <v>501</v>
      </c>
      <c r="C16" s="542">
        <f>C15</f>
        <v>2285754</v>
      </c>
      <c r="D16" s="142"/>
    </row>
    <row r="17" spans="1:4" ht="19.5" customHeight="1" x14ac:dyDescent="0.2">
      <c r="A17" s="536">
        <v>11</v>
      </c>
      <c r="B17" s="539" t="s">
        <v>291</v>
      </c>
      <c r="C17" s="538">
        <v>189000</v>
      </c>
      <c r="D17" s="142"/>
    </row>
    <row r="18" spans="1:4" ht="19.5" customHeight="1" x14ac:dyDescent="0.2">
      <c r="A18" s="536">
        <v>12</v>
      </c>
      <c r="B18" s="539" t="s">
        <v>126</v>
      </c>
      <c r="C18" s="538">
        <v>530000</v>
      </c>
      <c r="D18" s="142"/>
    </row>
    <row r="19" spans="1:4" ht="19.5" customHeight="1" x14ac:dyDescent="0.2">
      <c r="A19" s="536">
        <v>13</v>
      </c>
      <c r="B19" s="539" t="s">
        <v>127</v>
      </c>
      <c r="C19" s="538">
        <v>36000</v>
      </c>
      <c r="D19" s="142"/>
    </row>
    <row r="20" spans="1:4" ht="19.5" customHeight="1" x14ac:dyDescent="0.2">
      <c r="A20" s="536">
        <v>14</v>
      </c>
      <c r="B20" s="539" t="s">
        <v>128</v>
      </c>
      <c r="C20" s="538">
        <v>150</v>
      </c>
      <c r="D20" s="142"/>
    </row>
    <row r="21" spans="1:4" ht="19.5" customHeight="1" x14ac:dyDescent="0.2">
      <c r="A21" s="536">
        <v>15</v>
      </c>
      <c r="B21" s="541" t="s">
        <v>502</v>
      </c>
      <c r="C21" s="542">
        <f>SUM(C18:C20)</f>
        <v>566150</v>
      </c>
      <c r="D21" s="142"/>
    </row>
    <row r="22" spans="1:4" ht="19.5" customHeight="1" x14ac:dyDescent="0.2">
      <c r="A22" s="536">
        <v>16</v>
      </c>
      <c r="B22" s="539" t="s">
        <v>129</v>
      </c>
      <c r="C22" s="538">
        <v>2500</v>
      </c>
      <c r="D22" s="142"/>
    </row>
    <row r="23" spans="1:4" ht="19.5" customHeight="1" x14ac:dyDescent="0.2">
      <c r="A23" s="536">
        <v>17</v>
      </c>
      <c r="B23" s="541" t="s">
        <v>503</v>
      </c>
      <c r="C23" s="542">
        <f>C21+C22+C17</f>
        <v>757650</v>
      </c>
      <c r="D23" s="142"/>
    </row>
    <row r="24" spans="1:4" ht="19.5" customHeight="1" x14ac:dyDescent="0.2">
      <c r="A24" s="536">
        <v>18</v>
      </c>
      <c r="B24" s="544" t="s">
        <v>130</v>
      </c>
      <c r="C24" s="538">
        <v>1000</v>
      </c>
      <c r="D24" s="142"/>
    </row>
    <row r="25" spans="1:4" ht="19.5" customHeight="1" x14ac:dyDescent="0.2">
      <c r="A25" s="536">
        <v>19</v>
      </c>
      <c r="B25" s="544" t="s">
        <v>131</v>
      </c>
      <c r="C25" s="538">
        <v>14000</v>
      </c>
      <c r="D25" s="142"/>
    </row>
    <row r="26" spans="1:4" ht="19.5" customHeight="1" x14ac:dyDescent="0.2">
      <c r="A26" s="536">
        <v>20</v>
      </c>
      <c r="B26" s="544" t="s">
        <v>322</v>
      </c>
      <c r="C26" s="538">
        <v>58000</v>
      </c>
      <c r="D26" s="142"/>
    </row>
    <row r="27" spans="1:4" ht="19.5" customHeight="1" x14ac:dyDescent="0.2">
      <c r="A27" s="536">
        <v>21</v>
      </c>
      <c r="B27" s="544" t="s">
        <v>132</v>
      </c>
      <c r="C27" s="538">
        <v>1000</v>
      </c>
      <c r="D27" s="142"/>
    </row>
    <row r="28" spans="1:4" ht="19.5" customHeight="1" x14ac:dyDescent="0.2">
      <c r="A28" s="536">
        <v>22</v>
      </c>
      <c r="B28" s="544" t="s">
        <v>270</v>
      </c>
      <c r="C28" s="538">
        <v>20000</v>
      </c>
      <c r="D28" s="142"/>
    </row>
    <row r="29" spans="1:4" ht="19.5" customHeight="1" x14ac:dyDescent="0.2">
      <c r="A29" s="536">
        <v>23</v>
      </c>
      <c r="B29" s="544" t="s">
        <v>133</v>
      </c>
      <c r="C29" s="538">
        <v>4000</v>
      </c>
      <c r="D29" s="142"/>
    </row>
    <row r="30" spans="1:4" ht="19.5" customHeight="1" x14ac:dyDescent="0.2">
      <c r="A30" s="536">
        <v>24</v>
      </c>
      <c r="B30" s="544" t="s">
        <v>134</v>
      </c>
      <c r="C30" s="538">
        <v>37459</v>
      </c>
      <c r="D30" s="142"/>
    </row>
    <row r="31" spans="1:4" ht="19.5" customHeight="1" x14ac:dyDescent="0.2">
      <c r="A31" s="536">
        <v>25</v>
      </c>
      <c r="B31" s="544" t="s">
        <v>271</v>
      </c>
      <c r="C31" s="538">
        <v>3000</v>
      </c>
      <c r="D31" s="142"/>
    </row>
    <row r="32" spans="1:4" ht="19.5" customHeight="1" x14ac:dyDescent="0.2">
      <c r="A32" s="536">
        <v>26</v>
      </c>
      <c r="B32" s="544" t="s">
        <v>135</v>
      </c>
      <c r="C32" s="538">
        <v>500</v>
      </c>
      <c r="D32" s="142"/>
    </row>
    <row r="33" spans="1:4" ht="19.5" customHeight="1" x14ac:dyDescent="0.2">
      <c r="A33" s="536">
        <v>27</v>
      </c>
      <c r="B33" s="544" t="s">
        <v>136</v>
      </c>
      <c r="C33" s="538">
        <v>800</v>
      </c>
      <c r="D33" s="142"/>
    </row>
    <row r="34" spans="1:4" ht="19.5" customHeight="1" x14ac:dyDescent="0.2">
      <c r="A34" s="536">
        <v>28</v>
      </c>
      <c r="B34" s="545" t="s">
        <v>504</v>
      </c>
      <c r="C34" s="546">
        <f>SUM(C24:C33)</f>
        <v>139759</v>
      </c>
      <c r="D34" s="142"/>
    </row>
    <row r="35" spans="1:4" ht="19.5" customHeight="1" x14ac:dyDescent="0.2">
      <c r="A35" s="536">
        <v>29</v>
      </c>
      <c r="B35" s="544" t="s">
        <v>137</v>
      </c>
      <c r="C35" s="538">
        <v>161817</v>
      </c>
      <c r="D35" s="142"/>
    </row>
    <row r="36" spans="1:4" ht="19.5" customHeight="1" x14ac:dyDescent="0.2">
      <c r="A36" s="536">
        <v>30</v>
      </c>
      <c r="B36" s="541" t="s">
        <v>505</v>
      </c>
      <c r="C36" s="542">
        <f>C35</f>
        <v>161817</v>
      </c>
      <c r="D36" s="142"/>
    </row>
    <row r="37" spans="1:4" ht="29.25" customHeight="1" x14ac:dyDescent="0.2">
      <c r="A37" s="536">
        <v>31</v>
      </c>
      <c r="B37" s="539" t="s">
        <v>138</v>
      </c>
      <c r="C37" s="538">
        <v>500</v>
      </c>
      <c r="D37" s="142"/>
    </row>
    <row r="38" spans="1:4" ht="19.5" customHeight="1" x14ac:dyDescent="0.2">
      <c r="A38" s="536">
        <v>32</v>
      </c>
      <c r="B38" s="544" t="s">
        <v>139</v>
      </c>
      <c r="C38" s="538">
        <v>1000</v>
      </c>
      <c r="D38" s="142"/>
    </row>
    <row r="39" spans="1:4" ht="19.5" customHeight="1" x14ac:dyDescent="0.2">
      <c r="A39" s="536">
        <v>33</v>
      </c>
      <c r="B39" s="541" t="s">
        <v>506</v>
      </c>
      <c r="C39" s="542">
        <f>SUM(C37:C38)</f>
        <v>1500</v>
      </c>
      <c r="D39" s="142"/>
    </row>
    <row r="40" spans="1:4" ht="29.25" customHeight="1" x14ac:dyDescent="0.2">
      <c r="A40" s="536">
        <v>34</v>
      </c>
      <c r="B40" s="539" t="s">
        <v>140</v>
      </c>
      <c r="C40" s="538">
        <v>3000</v>
      </c>
      <c r="D40" s="142"/>
    </row>
    <row r="41" spans="1:4" ht="19.5" customHeight="1" x14ac:dyDescent="0.2">
      <c r="A41" s="536">
        <v>35</v>
      </c>
      <c r="B41" s="544" t="s">
        <v>272</v>
      </c>
      <c r="C41" s="538">
        <v>4000</v>
      </c>
      <c r="D41" s="142"/>
    </row>
    <row r="42" spans="1:4" ht="19.5" customHeight="1" x14ac:dyDescent="0.2">
      <c r="A42" s="536">
        <v>36</v>
      </c>
      <c r="B42" s="541" t="s">
        <v>507</v>
      </c>
      <c r="C42" s="542">
        <f>SUM(C40:C41)</f>
        <v>7000</v>
      </c>
      <c r="D42" s="142"/>
    </row>
    <row r="43" spans="1:4" ht="19.5" customHeight="1" x14ac:dyDescent="0.2">
      <c r="A43" s="536">
        <v>37</v>
      </c>
      <c r="B43" s="545" t="s">
        <v>389</v>
      </c>
      <c r="C43" s="546">
        <f>C12+C16+C23+C34+C36+C39+C42+C14</f>
        <v>4318246</v>
      </c>
      <c r="D43" s="142"/>
    </row>
    <row r="44" spans="1:4" ht="21.75" customHeight="1" x14ac:dyDescent="0.2">
      <c r="A44" s="536">
        <v>38</v>
      </c>
      <c r="B44" s="547" t="s">
        <v>141</v>
      </c>
      <c r="C44" s="538">
        <v>745000</v>
      </c>
      <c r="D44" s="142"/>
    </row>
    <row r="45" spans="1:4" ht="21.75" customHeight="1" x14ac:dyDescent="0.2">
      <c r="A45" s="536">
        <v>39</v>
      </c>
      <c r="B45" s="547" t="s">
        <v>495</v>
      </c>
      <c r="C45" s="538">
        <v>250000</v>
      </c>
      <c r="D45" s="142"/>
    </row>
    <row r="46" spans="1:4" ht="21.75" customHeight="1" x14ac:dyDescent="0.2">
      <c r="A46" s="536">
        <v>40</v>
      </c>
      <c r="B46" s="548" t="s">
        <v>508</v>
      </c>
      <c r="C46" s="653">
        <f>C44+C45</f>
        <v>995000</v>
      </c>
      <c r="D46" s="142"/>
    </row>
    <row r="47" spans="1:4" ht="27" customHeight="1" x14ac:dyDescent="0.2">
      <c r="A47" s="536">
        <v>41</v>
      </c>
      <c r="B47" s="549" t="s">
        <v>509</v>
      </c>
      <c r="C47" s="550">
        <f>C43+C46</f>
        <v>5313246</v>
      </c>
      <c r="D47" s="146"/>
    </row>
    <row r="49" ht="12" customHeight="1" x14ac:dyDescent="0.2"/>
  </sheetData>
  <mergeCells count="2">
    <mergeCell ref="A2:B2"/>
    <mergeCell ref="A3:B3"/>
  </mergeCells>
  <phoneticPr fontId="0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70" fitToHeight="0" orientation="portrait" verticalDpi="36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G91"/>
  <sheetViews>
    <sheetView view="pageBreakPreview" topLeftCell="A68" zoomScaleNormal="100" zoomScaleSheetLayoutView="100" workbookViewId="0">
      <selection activeCell="C58" sqref="C58"/>
    </sheetView>
  </sheetViews>
  <sheetFormatPr defaultRowHeight="12.75" x14ac:dyDescent="0.2"/>
  <cols>
    <col min="1" max="1" width="9.140625" style="137" customWidth="1"/>
    <col min="2" max="2" width="87.5703125" style="137" customWidth="1"/>
    <col min="3" max="3" width="23.7109375" style="137" customWidth="1"/>
    <col min="4" max="21" width="2.7109375" style="137" customWidth="1"/>
    <col min="22" max="22" width="29.5703125" style="137" customWidth="1"/>
    <col min="23" max="25" width="2.7109375" style="137" customWidth="1"/>
    <col min="26" max="26" width="21" style="137" customWidth="1"/>
    <col min="27" max="28" width="2.7109375" style="137" customWidth="1"/>
    <col min="29" max="16384" width="9.140625" style="137"/>
  </cols>
  <sheetData>
    <row r="1" spans="1:33" ht="21" customHeight="1" x14ac:dyDescent="0.2">
      <c r="A1" s="715" t="s">
        <v>415</v>
      </c>
      <c r="B1" s="715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</row>
    <row r="2" spans="1:33" ht="25.5" customHeight="1" x14ac:dyDescent="0.2">
      <c r="A2" s="716" t="s">
        <v>403</v>
      </c>
      <c r="B2" s="716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</row>
    <row r="3" spans="1:33" ht="19.5" customHeight="1" x14ac:dyDescent="0.2">
      <c r="A3" s="519"/>
      <c r="B3" s="520"/>
      <c r="C3" s="520" t="s">
        <v>157</v>
      </c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</row>
    <row r="4" spans="1:33" ht="44.25" customHeight="1" x14ac:dyDescent="0.2">
      <c r="A4" s="266"/>
      <c r="B4" s="474" t="s">
        <v>120</v>
      </c>
      <c r="C4" s="475" t="s">
        <v>404</v>
      </c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</row>
    <row r="5" spans="1:33" ht="17.25" customHeight="1" x14ac:dyDescent="0.2">
      <c r="A5" s="310">
        <v>1</v>
      </c>
      <c r="B5" s="551" t="s">
        <v>154</v>
      </c>
      <c r="C5" s="543">
        <v>70706</v>
      </c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</row>
    <row r="6" spans="1:33" s="143" customFormat="1" ht="20.25" customHeight="1" x14ac:dyDescent="0.2">
      <c r="A6" s="310">
        <v>2</v>
      </c>
      <c r="B6" s="551" t="s">
        <v>108</v>
      </c>
      <c r="C6" s="543">
        <v>14420</v>
      </c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AC6" s="152"/>
      <c r="AD6" s="152"/>
      <c r="AE6" s="152"/>
      <c r="AF6" s="152"/>
      <c r="AG6" s="152"/>
    </row>
    <row r="7" spans="1:33" ht="15.75" customHeight="1" x14ac:dyDescent="0.2">
      <c r="A7" s="310">
        <v>3</v>
      </c>
      <c r="B7" s="537" t="s">
        <v>259</v>
      </c>
      <c r="C7" s="538">
        <v>200</v>
      </c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AC7" s="717"/>
      <c r="AD7" s="717"/>
      <c r="AE7" s="717"/>
      <c r="AF7" s="717"/>
      <c r="AG7" s="145"/>
    </row>
    <row r="8" spans="1:33" ht="19.5" customHeight="1" x14ac:dyDescent="0.2">
      <c r="A8" s="310">
        <v>4</v>
      </c>
      <c r="B8" s="537" t="s">
        <v>260</v>
      </c>
      <c r="C8" s="538">
        <v>2500</v>
      </c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AC8" s="145"/>
      <c r="AD8" s="145"/>
      <c r="AE8" s="145"/>
      <c r="AF8" s="145"/>
      <c r="AG8" s="145"/>
    </row>
    <row r="9" spans="1:33" ht="19.5" customHeight="1" x14ac:dyDescent="0.2">
      <c r="A9" s="310">
        <v>5</v>
      </c>
      <c r="B9" s="551" t="s">
        <v>5</v>
      </c>
      <c r="C9" s="543">
        <f>C7+C8</f>
        <v>2700</v>
      </c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</row>
    <row r="10" spans="1:33" ht="19.5" customHeight="1" x14ac:dyDescent="0.2">
      <c r="A10" s="310">
        <v>6</v>
      </c>
      <c r="B10" s="537" t="s">
        <v>261</v>
      </c>
      <c r="C10" s="538">
        <v>150</v>
      </c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</row>
    <row r="11" spans="1:33" ht="19.5" customHeight="1" x14ac:dyDescent="0.2">
      <c r="A11" s="310"/>
      <c r="B11" s="537" t="s">
        <v>416</v>
      </c>
      <c r="C11" s="538">
        <v>600</v>
      </c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</row>
    <row r="12" spans="1:33" ht="19.5" customHeight="1" x14ac:dyDescent="0.2">
      <c r="A12" s="310">
        <v>7</v>
      </c>
      <c r="B12" s="551" t="s">
        <v>6</v>
      </c>
      <c r="C12" s="543">
        <f>C10+C11</f>
        <v>750</v>
      </c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</row>
    <row r="13" spans="1:33" ht="19.5" customHeight="1" x14ac:dyDescent="0.2">
      <c r="A13" s="310">
        <v>8</v>
      </c>
      <c r="B13" s="537" t="s">
        <v>262</v>
      </c>
      <c r="C13" s="538">
        <v>37500</v>
      </c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</row>
    <row r="14" spans="1:33" ht="19.5" customHeight="1" x14ac:dyDescent="0.2">
      <c r="A14" s="310">
        <v>9</v>
      </c>
      <c r="B14" s="537" t="s">
        <v>109</v>
      </c>
      <c r="C14" s="538">
        <v>14100</v>
      </c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</row>
    <row r="15" spans="1:33" ht="19.5" customHeight="1" x14ac:dyDescent="0.2">
      <c r="A15" s="310">
        <v>10</v>
      </c>
      <c r="B15" s="537" t="s">
        <v>263</v>
      </c>
      <c r="C15" s="538">
        <v>65000</v>
      </c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</row>
    <row r="16" spans="1:33" ht="19.5" customHeight="1" x14ac:dyDescent="0.2">
      <c r="A16" s="310">
        <v>11</v>
      </c>
      <c r="B16" s="537" t="s">
        <v>264</v>
      </c>
      <c r="C16" s="538">
        <v>1500</v>
      </c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</row>
    <row r="17" spans="1:26" ht="19.5" customHeight="1" x14ac:dyDescent="0.2">
      <c r="A17" s="310">
        <v>12</v>
      </c>
      <c r="B17" s="552" t="s">
        <v>265</v>
      </c>
      <c r="C17" s="538">
        <v>1000</v>
      </c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</row>
    <row r="18" spans="1:26" ht="19.5" customHeight="1" x14ac:dyDescent="0.2">
      <c r="A18" s="310">
        <v>13</v>
      </c>
      <c r="B18" s="553" t="s">
        <v>266</v>
      </c>
      <c r="C18" s="554">
        <v>4000</v>
      </c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</row>
    <row r="19" spans="1:26" ht="19.5" customHeight="1" x14ac:dyDescent="0.2">
      <c r="A19" s="310">
        <v>14</v>
      </c>
      <c r="B19" s="537" t="s">
        <v>267</v>
      </c>
      <c r="C19" s="538">
        <v>37000</v>
      </c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</row>
    <row r="20" spans="1:26" ht="19.5" customHeight="1" x14ac:dyDescent="0.2">
      <c r="A20" s="310">
        <v>15</v>
      </c>
      <c r="B20" s="551" t="s">
        <v>296</v>
      </c>
      <c r="C20" s="543">
        <f>SUM(C13:C19)</f>
        <v>160100</v>
      </c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37">
        <f>Z13+Z15+Z16+Z17+Z18+Z19</f>
        <v>0</v>
      </c>
    </row>
    <row r="21" spans="1:26" ht="19.5" customHeight="1" x14ac:dyDescent="0.2">
      <c r="A21" s="310">
        <v>16</v>
      </c>
      <c r="B21" s="537" t="s">
        <v>110</v>
      </c>
      <c r="C21" s="538">
        <v>3000</v>
      </c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</row>
    <row r="22" spans="1:26" ht="19.5" customHeight="1" x14ac:dyDescent="0.2">
      <c r="A22" s="310">
        <v>17</v>
      </c>
      <c r="B22" s="537" t="s">
        <v>111</v>
      </c>
      <c r="C22" s="538">
        <v>3500</v>
      </c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  <c r="U22" s="142"/>
      <c r="V22" s="142"/>
      <c r="W22" s="142"/>
      <c r="X22" s="142"/>
      <c r="Y22" s="142"/>
    </row>
    <row r="23" spans="1:26" ht="19.5" customHeight="1" x14ac:dyDescent="0.2">
      <c r="A23" s="310">
        <v>18</v>
      </c>
      <c r="B23" s="551" t="s">
        <v>297</v>
      </c>
      <c r="C23" s="543">
        <f>C21+C22</f>
        <v>6500</v>
      </c>
      <c r="D23" s="151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</row>
    <row r="24" spans="1:26" ht="19.5" customHeight="1" x14ac:dyDescent="0.2">
      <c r="A24" s="310">
        <v>19</v>
      </c>
      <c r="B24" s="537" t="s">
        <v>112</v>
      </c>
      <c r="C24" s="538">
        <v>46300</v>
      </c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</row>
    <row r="25" spans="1:26" ht="19.5" customHeight="1" x14ac:dyDescent="0.2">
      <c r="A25" s="310">
        <v>20</v>
      </c>
      <c r="B25" s="537" t="s">
        <v>113</v>
      </c>
      <c r="C25" s="538">
        <v>43000</v>
      </c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</row>
    <row r="26" spans="1:26" ht="19.5" customHeight="1" x14ac:dyDescent="0.25">
      <c r="A26" s="310">
        <v>21</v>
      </c>
      <c r="B26" s="555" t="s">
        <v>243</v>
      </c>
      <c r="C26" s="538">
        <v>4000</v>
      </c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142"/>
    </row>
    <row r="27" spans="1:26" ht="21" customHeight="1" x14ac:dyDescent="0.2">
      <c r="A27" s="310">
        <v>22</v>
      </c>
      <c r="B27" s="537" t="s">
        <v>268</v>
      </c>
      <c r="C27" s="538">
        <v>4000</v>
      </c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</row>
    <row r="28" spans="1:26" ht="19.5" customHeight="1" x14ac:dyDescent="0.2">
      <c r="A28" s="310">
        <v>23</v>
      </c>
      <c r="B28" s="551" t="s">
        <v>298</v>
      </c>
      <c r="C28" s="543">
        <f>SUM(C24:C27)</f>
        <v>97300</v>
      </c>
      <c r="D28" s="151"/>
      <c r="E28" s="151"/>
      <c r="F28" s="151"/>
      <c r="G28" s="151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1"/>
      <c r="W28" s="151"/>
      <c r="X28" s="151"/>
      <c r="Y28" s="151"/>
    </row>
    <row r="29" spans="1:26" ht="19.5" customHeight="1" x14ac:dyDescent="0.2">
      <c r="A29" s="310">
        <v>24</v>
      </c>
      <c r="B29" s="551" t="s">
        <v>299</v>
      </c>
      <c r="C29" s="543">
        <f>C9+C12+C20+C23+C28</f>
        <v>267350</v>
      </c>
      <c r="D29" s="151"/>
      <c r="E29" s="151"/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</row>
    <row r="30" spans="1:26" ht="19.5" customHeight="1" x14ac:dyDescent="0.2">
      <c r="A30" s="310">
        <v>25</v>
      </c>
      <c r="B30" s="537" t="s">
        <v>323</v>
      </c>
      <c r="C30" s="538">
        <v>3000</v>
      </c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</row>
    <row r="31" spans="1:26" ht="19.5" customHeight="1" x14ac:dyDescent="0.2">
      <c r="A31" s="310">
        <v>26</v>
      </c>
      <c r="B31" s="537" t="s">
        <v>172</v>
      </c>
      <c r="C31" s="538">
        <v>200</v>
      </c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51"/>
    </row>
    <row r="32" spans="1:26" ht="19.5" customHeight="1" x14ac:dyDescent="0.2">
      <c r="A32" s="310">
        <v>27</v>
      </c>
      <c r="B32" s="537" t="s">
        <v>171</v>
      </c>
      <c r="C32" s="538">
        <v>2000</v>
      </c>
      <c r="D32" s="151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</row>
    <row r="33" spans="1:25" ht="19.5" customHeight="1" x14ac:dyDescent="0.2">
      <c r="A33" s="310">
        <v>28</v>
      </c>
      <c r="B33" s="537" t="s">
        <v>244</v>
      </c>
      <c r="C33" s="538">
        <v>1500</v>
      </c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</row>
    <row r="34" spans="1:25" ht="19.5" customHeight="1" x14ac:dyDescent="0.2">
      <c r="A34" s="310"/>
      <c r="B34" s="556" t="s">
        <v>324</v>
      </c>
      <c r="C34" s="538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</row>
    <row r="35" spans="1:25" ht="19.5" customHeight="1" x14ac:dyDescent="0.2">
      <c r="A35" s="310">
        <v>29</v>
      </c>
      <c r="B35" s="557" t="s">
        <v>325</v>
      </c>
      <c r="C35" s="538">
        <v>7500</v>
      </c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154"/>
      <c r="V35" s="154"/>
      <c r="W35" s="154"/>
      <c r="X35" s="154"/>
      <c r="Y35" s="154"/>
    </row>
    <row r="36" spans="1:25" ht="30.75" customHeight="1" x14ac:dyDescent="0.2">
      <c r="A36" s="310">
        <v>30</v>
      </c>
      <c r="B36" s="557" t="s">
        <v>326</v>
      </c>
      <c r="C36" s="538">
        <v>4000</v>
      </c>
      <c r="D36" s="155"/>
      <c r="E36" s="155"/>
      <c r="F36" s="155"/>
      <c r="G36" s="155"/>
      <c r="H36" s="155"/>
      <c r="I36" s="155"/>
      <c r="J36" s="155"/>
      <c r="K36" s="155"/>
      <c r="L36" s="155"/>
      <c r="M36" s="155"/>
      <c r="N36" s="155"/>
      <c r="O36" s="155"/>
      <c r="P36" s="155"/>
      <c r="Q36" s="155"/>
      <c r="R36" s="155"/>
      <c r="S36" s="155"/>
      <c r="T36" s="155"/>
      <c r="U36" s="155"/>
      <c r="V36" s="155"/>
      <c r="W36" s="155"/>
      <c r="X36" s="155"/>
      <c r="Y36" s="155"/>
    </row>
    <row r="37" spans="1:25" ht="19.5" customHeight="1" x14ac:dyDescent="0.2">
      <c r="A37" s="310">
        <v>31</v>
      </c>
      <c r="B37" s="558" t="s">
        <v>327</v>
      </c>
      <c r="C37" s="559">
        <v>2500</v>
      </c>
      <c r="D37" s="155"/>
      <c r="E37" s="155"/>
      <c r="F37" s="155"/>
      <c r="G37" s="155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</row>
    <row r="38" spans="1:25" ht="19.5" customHeight="1" x14ac:dyDescent="0.2">
      <c r="A38" s="310"/>
      <c r="B38" s="556" t="s">
        <v>328</v>
      </c>
      <c r="C38" s="559"/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55"/>
    </row>
    <row r="39" spans="1:25" ht="19.5" customHeight="1" x14ac:dyDescent="0.2">
      <c r="A39" s="310">
        <v>32</v>
      </c>
      <c r="B39" s="560" t="s">
        <v>329</v>
      </c>
      <c r="C39" s="561">
        <v>2400</v>
      </c>
      <c r="D39" s="155"/>
      <c r="E39" s="155"/>
      <c r="F39" s="155"/>
      <c r="G39" s="155"/>
      <c r="H39" s="155"/>
      <c r="I39" s="155"/>
      <c r="J39" s="155"/>
      <c r="K39" s="155"/>
      <c r="L39" s="155"/>
      <c r="M39" s="155"/>
      <c r="N39" s="155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55"/>
    </row>
    <row r="40" spans="1:25" ht="19.5" customHeight="1" x14ac:dyDescent="0.2">
      <c r="A40" s="310">
        <v>33</v>
      </c>
      <c r="B40" s="557" t="s">
        <v>330</v>
      </c>
      <c r="C40" s="561">
        <v>6500</v>
      </c>
      <c r="D40" s="155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55"/>
      <c r="P40" s="155"/>
      <c r="Q40" s="155"/>
      <c r="R40" s="155"/>
      <c r="S40" s="155"/>
      <c r="T40" s="155"/>
      <c r="U40" s="155"/>
      <c r="V40" s="155"/>
      <c r="W40" s="155"/>
      <c r="X40" s="155"/>
      <c r="Y40" s="155"/>
    </row>
    <row r="41" spans="1:25" ht="19.5" customHeight="1" x14ac:dyDescent="0.2">
      <c r="A41" s="310">
        <v>34</v>
      </c>
      <c r="B41" s="560" t="s">
        <v>331</v>
      </c>
      <c r="C41" s="561">
        <v>400</v>
      </c>
      <c r="D41" s="155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</row>
    <row r="42" spans="1:25" ht="19.5" customHeight="1" x14ac:dyDescent="0.2">
      <c r="A42" s="310">
        <v>35</v>
      </c>
      <c r="B42" s="562" t="s">
        <v>390</v>
      </c>
      <c r="C42" s="563">
        <f>SUM(C30:C41)</f>
        <v>30000</v>
      </c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57"/>
    </row>
    <row r="43" spans="1:25" ht="33.75" customHeight="1" x14ac:dyDescent="0.2">
      <c r="A43" s="310">
        <v>36</v>
      </c>
      <c r="B43" s="562" t="s">
        <v>269</v>
      </c>
      <c r="C43" s="563">
        <v>714502</v>
      </c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57"/>
    </row>
    <row r="44" spans="1:25" ht="19.5" customHeight="1" x14ac:dyDescent="0.2">
      <c r="A44" s="310">
        <v>37</v>
      </c>
      <c r="B44" s="562" t="s">
        <v>114</v>
      </c>
      <c r="C44" s="563">
        <v>56600</v>
      </c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57"/>
    </row>
    <row r="45" spans="1:25" ht="19.5" customHeight="1" x14ac:dyDescent="0.2">
      <c r="A45" s="310"/>
      <c r="B45" s="564" t="s">
        <v>159</v>
      </c>
      <c r="C45" s="561">
        <v>1000</v>
      </c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4"/>
      <c r="V45" s="154"/>
      <c r="W45" s="154"/>
      <c r="X45" s="154"/>
      <c r="Y45" s="154"/>
    </row>
    <row r="46" spans="1:25" ht="19.5" customHeight="1" x14ac:dyDescent="0.2">
      <c r="A46" s="310"/>
      <c r="B46" s="564" t="s">
        <v>160</v>
      </c>
      <c r="C46" s="561">
        <v>1500</v>
      </c>
      <c r="D46" s="154"/>
      <c r="E46" s="154"/>
      <c r="F46" s="154"/>
      <c r="G46" s="154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4"/>
      <c r="V46" s="154"/>
      <c r="W46" s="154"/>
      <c r="X46" s="154"/>
      <c r="Y46" s="154"/>
    </row>
    <row r="47" spans="1:25" ht="19.5" customHeight="1" x14ac:dyDescent="0.2">
      <c r="A47" s="310"/>
      <c r="B47" s="564" t="s">
        <v>161</v>
      </c>
      <c r="C47" s="561">
        <v>1500</v>
      </c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  <c r="U47" s="154"/>
      <c r="V47" s="154"/>
      <c r="W47" s="154"/>
      <c r="X47" s="154"/>
      <c r="Y47" s="154"/>
    </row>
    <row r="48" spans="1:25" ht="19.5" customHeight="1" x14ac:dyDescent="0.2">
      <c r="A48" s="310"/>
      <c r="B48" s="564" t="s">
        <v>162</v>
      </c>
      <c r="C48" s="561">
        <v>2500</v>
      </c>
      <c r="D48" s="154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4"/>
      <c r="V48" s="154"/>
      <c r="W48" s="154"/>
      <c r="X48" s="154"/>
      <c r="Y48" s="154"/>
    </row>
    <row r="49" spans="1:25" ht="19.5" customHeight="1" x14ac:dyDescent="0.2">
      <c r="A49" s="310"/>
      <c r="B49" s="564" t="s">
        <v>163</v>
      </c>
      <c r="C49" s="561">
        <v>2000</v>
      </c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  <c r="U49" s="154"/>
      <c r="V49" s="154"/>
      <c r="W49" s="154"/>
      <c r="X49" s="154"/>
      <c r="Y49" s="154"/>
    </row>
    <row r="50" spans="1:25" ht="19.5" hidden="1" customHeight="1" x14ac:dyDescent="0.2">
      <c r="A50" s="310"/>
      <c r="B50" s="564"/>
      <c r="C50" s="561"/>
      <c r="D50" s="154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4"/>
      <c r="V50" s="154"/>
      <c r="W50" s="154"/>
      <c r="X50" s="154"/>
      <c r="Y50" s="154"/>
    </row>
    <row r="51" spans="1:25" ht="19.5" customHeight="1" x14ac:dyDescent="0.2">
      <c r="A51" s="310"/>
      <c r="B51" s="565" t="s">
        <v>61</v>
      </c>
      <c r="C51" s="561">
        <v>600</v>
      </c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154"/>
      <c r="V51" s="154"/>
      <c r="W51" s="154"/>
      <c r="X51" s="154"/>
      <c r="Y51" s="154"/>
    </row>
    <row r="52" spans="1:25" ht="19.5" customHeight="1" x14ac:dyDescent="0.2">
      <c r="A52" s="310"/>
      <c r="B52" s="565" t="s">
        <v>518</v>
      </c>
      <c r="C52" s="561">
        <v>1000</v>
      </c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  <c r="U52" s="154"/>
      <c r="V52" s="154"/>
      <c r="W52" s="154"/>
      <c r="X52" s="154"/>
      <c r="Y52" s="154"/>
    </row>
    <row r="53" spans="1:25" ht="19.5" customHeight="1" x14ac:dyDescent="0.2">
      <c r="A53" s="310"/>
      <c r="B53" s="564" t="s">
        <v>245</v>
      </c>
      <c r="C53" s="561">
        <v>1000</v>
      </c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4"/>
      <c r="V53" s="154"/>
      <c r="W53" s="154"/>
      <c r="X53" s="154"/>
      <c r="Y53" s="154"/>
    </row>
    <row r="54" spans="1:25" ht="19.5" customHeight="1" x14ac:dyDescent="0.2">
      <c r="A54" s="310"/>
      <c r="B54" s="564" t="s">
        <v>246</v>
      </c>
      <c r="C54" s="561">
        <v>6500</v>
      </c>
      <c r="D54" s="154"/>
      <c r="E54" s="154"/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  <c r="U54" s="154"/>
      <c r="V54" s="154"/>
      <c r="W54" s="154"/>
      <c r="X54" s="154"/>
      <c r="Y54" s="154"/>
    </row>
    <row r="55" spans="1:25" ht="19.5" customHeight="1" x14ac:dyDescent="0.2">
      <c r="A55" s="310"/>
      <c r="B55" s="564" t="s">
        <v>516</v>
      </c>
      <c r="C55" s="561">
        <v>4000</v>
      </c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4"/>
      <c r="V55" s="154"/>
      <c r="W55" s="154"/>
      <c r="X55" s="154"/>
      <c r="Y55" s="154"/>
    </row>
    <row r="56" spans="1:25" ht="19.5" customHeight="1" x14ac:dyDescent="0.2">
      <c r="A56" s="310"/>
      <c r="B56" s="564" t="s">
        <v>517</v>
      </c>
      <c r="C56" s="561">
        <v>4770</v>
      </c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4"/>
      <c r="U56" s="154"/>
      <c r="V56" s="154"/>
      <c r="W56" s="154"/>
      <c r="X56" s="154"/>
      <c r="Y56" s="154"/>
    </row>
    <row r="57" spans="1:25" ht="19.5" customHeight="1" x14ac:dyDescent="0.2">
      <c r="A57" s="310"/>
      <c r="B57" s="566" t="s">
        <v>164</v>
      </c>
      <c r="C57" s="567">
        <v>30230</v>
      </c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4"/>
      <c r="T57" s="154"/>
      <c r="U57" s="154"/>
      <c r="V57" s="154"/>
      <c r="W57" s="154"/>
      <c r="X57" s="154"/>
      <c r="Y57" s="154"/>
    </row>
    <row r="58" spans="1:25" ht="19.5" customHeight="1" x14ac:dyDescent="0.2">
      <c r="A58" s="310"/>
      <c r="B58" s="564" t="s">
        <v>165</v>
      </c>
      <c r="C58" s="561">
        <v>8000</v>
      </c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  <c r="O58" s="154"/>
      <c r="P58" s="154"/>
      <c r="Q58" s="154"/>
      <c r="R58" s="154"/>
      <c r="S58" s="154"/>
      <c r="T58" s="154"/>
      <c r="U58" s="154"/>
      <c r="V58" s="154"/>
      <c r="W58" s="154"/>
      <c r="X58" s="154"/>
      <c r="Y58" s="154"/>
    </row>
    <row r="59" spans="1:25" ht="19.5" customHeight="1" x14ac:dyDescent="0.2">
      <c r="A59" s="310"/>
      <c r="B59" s="564" t="s">
        <v>97</v>
      </c>
      <c r="C59" s="561"/>
      <c r="D59" s="154"/>
      <c r="E59" s="154"/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4"/>
      <c r="V59" s="154"/>
      <c r="W59" s="154"/>
      <c r="X59" s="154"/>
      <c r="Y59" s="154"/>
    </row>
    <row r="60" spans="1:25" ht="19.5" customHeight="1" x14ac:dyDescent="0.2">
      <c r="A60" s="310"/>
      <c r="B60" s="564" t="s">
        <v>166</v>
      </c>
      <c r="C60" s="561">
        <v>5000</v>
      </c>
      <c r="D60" s="154"/>
      <c r="E60" s="154"/>
      <c r="F60" s="154"/>
      <c r="G60" s="154"/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54"/>
      <c r="T60" s="154"/>
      <c r="U60" s="154"/>
      <c r="V60" s="154"/>
      <c r="W60" s="154"/>
      <c r="X60" s="154"/>
      <c r="Y60" s="154"/>
    </row>
    <row r="61" spans="1:25" ht="19.5" customHeight="1" x14ac:dyDescent="0.2">
      <c r="A61" s="310"/>
      <c r="B61" s="564" t="s">
        <v>167</v>
      </c>
      <c r="C61" s="561">
        <v>10000</v>
      </c>
      <c r="D61" s="154"/>
      <c r="E61" s="154"/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4"/>
      <c r="V61" s="154"/>
      <c r="W61" s="154"/>
      <c r="X61" s="154"/>
      <c r="Y61" s="154"/>
    </row>
    <row r="62" spans="1:25" ht="19.5" customHeight="1" x14ac:dyDescent="0.2">
      <c r="A62" s="310"/>
      <c r="B62" s="564" t="s">
        <v>168</v>
      </c>
      <c r="C62" s="561">
        <v>1600</v>
      </c>
      <c r="D62" s="154"/>
      <c r="E62" s="154"/>
      <c r="F62" s="154"/>
      <c r="G62" s="154"/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154"/>
      <c r="U62" s="154"/>
      <c r="V62" s="154"/>
      <c r="W62" s="154"/>
      <c r="X62" s="154"/>
      <c r="Y62" s="154"/>
    </row>
    <row r="63" spans="1:25" ht="19.5" customHeight="1" x14ac:dyDescent="0.2">
      <c r="A63" s="310"/>
      <c r="B63" s="564" t="s">
        <v>169</v>
      </c>
      <c r="C63" s="561">
        <v>400</v>
      </c>
      <c r="D63" s="154"/>
      <c r="E63" s="154"/>
      <c r="F63" s="154"/>
      <c r="G63" s="154"/>
      <c r="H63" s="154"/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4"/>
      <c r="V63" s="154"/>
      <c r="W63" s="154"/>
      <c r="X63" s="154"/>
      <c r="Y63" s="154"/>
    </row>
    <row r="64" spans="1:25" ht="19.5" customHeight="1" x14ac:dyDescent="0.2">
      <c r="A64" s="310"/>
      <c r="B64" s="564" t="s">
        <v>170</v>
      </c>
      <c r="C64" s="561">
        <v>250</v>
      </c>
      <c r="D64" s="154"/>
      <c r="E64" s="154"/>
      <c r="F64" s="154"/>
      <c r="G64" s="154"/>
      <c r="H64" s="154"/>
      <c r="I64" s="154"/>
      <c r="J64" s="154"/>
      <c r="K64" s="154"/>
      <c r="L64" s="154"/>
      <c r="M64" s="154"/>
      <c r="N64" s="154"/>
      <c r="O64" s="154"/>
      <c r="P64" s="154"/>
      <c r="Q64" s="154"/>
      <c r="R64" s="154"/>
      <c r="S64" s="154"/>
      <c r="T64" s="154"/>
      <c r="U64" s="154"/>
      <c r="V64" s="154"/>
      <c r="W64" s="154"/>
      <c r="X64" s="154"/>
      <c r="Y64" s="154"/>
    </row>
    <row r="65" spans="1:25" ht="19.5" customHeight="1" x14ac:dyDescent="0.2">
      <c r="A65" s="310"/>
      <c r="B65" s="564" t="s">
        <v>318</v>
      </c>
      <c r="C65" s="561">
        <v>430</v>
      </c>
      <c r="D65" s="154"/>
      <c r="E65" s="154"/>
      <c r="F65" s="154"/>
      <c r="G65" s="154"/>
      <c r="H65" s="154"/>
      <c r="I65" s="154"/>
      <c r="J65" s="154"/>
      <c r="K65" s="154"/>
      <c r="L65" s="154"/>
      <c r="M65" s="154"/>
      <c r="N65" s="154"/>
      <c r="O65" s="154"/>
      <c r="P65" s="154"/>
      <c r="Q65" s="154"/>
      <c r="R65" s="154"/>
      <c r="S65" s="154"/>
      <c r="T65" s="154"/>
      <c r="U65" s="154"/>
      <c r="V65" s="154"/>
      <c r="W65" s="154"/>
      <c r="X65" s="154"/>
      <c r="Y65" s="154"/>
    </row>
    <row r="66" spans="1:25" ht="19.5" customHeight="1" x14ac:dyDescent="0.2">
      <c r="A66" s="310"/>
      <c r="B66" s="564" t="s">
        <v>313</v>
      </c>
      <c r="C66" s="561">
        <v>1500</v>
      </c>
      <c r="D66" s="154"/>
      <c r="E66" s="154"/>
      <c r="F66" s="154"/>
      <c r="G66" s="154"/>
      <c r="H66" s="154"/>
      <c r="I66" s="154"/>
      <c r="J66" s="154"/>
      <c r="K66" s="154"/>
      <c r="L66" s="154"/>
      <c r="M66" s="154"/>
      <c r="N66" s="154"/>
      <c r="O66" s="154"/>
      <c r="P66" s="154"/>
      <c r="Q66" s="154"/>
      <c r="R66" s="154"/>
      <c r="S66" s="154"/>
      <c r="T66" s="154"/>
      <c r="U66" s="154"/>
      <c r="V66" s="154"/>
      <c r="W66" s="154"/>
      <c r="X66" s="154"/>
      <c r="Y66" s="154"/>
    </row>
    <row r="67" spans="1:25" ht="19.5" customHeight="1" x14ac:dyDescent="0.2">
      <c r="A67" s="310"/>
      <c r="B67" s="564" t="s">
        <v>314</v>
      </c>
      <c r="C67" s="568">
        <v>250</v>
      </c>
      <c r="D67" s="158"/>
      <c r="E67" s="158"/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58"/>
    </row>
    <row r="68" spans="1:25" ht="19.5" customHeight="1" x14ac:dyDescent="0.2">
      <c r="A68" s="310"/>
      <c r="B68" s="564" t="s">
        <v>315</v>
      </c>
      <c r="C68" s="561">
        <v>200</v>
      </c>
      <c r="D68" s="154"/>
      <c r="E68" s="154"/>
      <c r="F68" s="154"/>
      <c r="G68" s="154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154"/>
      <c r="V68" s="154"/>
      <c r="W68" s="154"/>
      <c r="X68" s="154"/>
      <c r="Y68" s="154"/>
    </row>
    <row r="69" spans="1:25" ht="19.5" customHeight="1" x14ac:dyDescent="0.2">
      <c r="A69" s="310"/>
      <c r="B69" s="564" t="s">
        <v>515</v>
      </c>
      <c r="C69" s="561">
        <v>700</v>
      </c>
      <c r="D69" s="154"/>
      <c r="E69" s="154"/>
      <c r="F69" s="154"/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54"/>
      <c r="W69" s="154"/>
      <c r="X69" s="154"/>
      <c r="Y69" s="154"/>
    </row>
    <row r="70" spans="1:25" ht="19.5" customHeight="1" x14ac:dyDescent="0.2">
      <c r="A70" s="310"/>
      <c r="B70" s="564" t="s">
        <v>317</v>
      </c>
      <c r="C70" s="561">
        <v>500</v>
      </c>
      <c r="D70" s="154"/>
      <c r="E70" s="154"/>
      <c r="F70" s="154"/>
      <c r="G70" s="154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4"/>
      <c r="V70" s="154"/>
      <c r="W70" s="154"/>
      <c r="X70" s="154"/>
      <c r="Y70" s="154"/>
    </row>
    <row r="71" spans="1:25" ht="19.5" customHeight="1" x14ac:dyDescent="0.2">
      <c r="A71" s="310"/>
      <c r="B71" s="564" t="s">
        <v>399</v>
      </c>
      <c r="C71" s="561">
        <v>400</v>
      </c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  <c r="O71" s="154"/>
      <c r="P71" s="154"/>
      <c r="Q71" s="154"/>
      <c r="R71" s="154"/>
      <c r="S71" s="154"/>
      <c r="T71" s="154"/>
      <c r="U71" s="154"/>
      <c r="V71" s="154"/>
      <c r="W71" s="154"/>
      <c r="X71" s="154"/>
      <c r="Y71" s="154"/>
    </row>
    <row r="72" spans="1:25" ht="19.5" customHeight="1" x14ac:dyDescent="0.2">
      <c r="A72" s="310"/>
      <c r="B72" s="564" t="s">
        <v>316</v>
      </c>
      <c r="C72" s="561">
        <v>1000</v>
      </c>
      <c r="D72" s="154"/>
      <c r="E72" s="154"/>
      <c r="F72" s="154"/>
      <c r="G72" s="154"/>
      <c r="H72" s="154"/>
      <c r="I72" s="154"/>
      <c r="J72" s="154"/>
      <c r="K72" s="154"/>
      <c r="L72" s="154"/>
      <c r="M72" s="154"/>
      <c r="N72" s="154"/>
      <c r="O72" s="154"/>
      <c r="P72" s="154"/>
      <c r="Q72" s="154"/>
      <c r="R72" s="154"/>
      <c r="S72" s="154"/>
      <c r="T72" s="154"/>
      <c r="U72" s="154"/>
      <c r="V72" s="154"/>
      <c r="W72" s="154"/>
      <c r="X72" s="154"/>
      <c r="Y72" s="154"/>
    </row>
    <row r="73" spans="1:25" ht="33" customHeight="1" x14ac:dyDescent="0.2">
      <c r="A73" s="310">
        <v>38</v>
      </c>
      <c r="B73" s="564" t="s">
        <v>115</v>
      </c>
      <c r="C73" s="561">
        <v>18500</v>
      </c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4"/>
      <c r="V73" s="154"/>
      <c r="W73" s="154"/>
      <c r="X73" s="154"/>
      <c r="Y73" s="154"/>
    </row>
    <row r="74" spans="1:25" ht="19.5" customHeight="1" x14ac:dyDescent="0.2">
      <c r="A74" s="310">
        <v>39</v>
      </c>
      <c r="B74" s="564" t="s">
        <v>247</v>
      </c>
      <c r="C74" s="561">
        <v>1500</v>
      </c>
      <c r="D74" s="154"/>
      <c r="E74" s="154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4"/>
      <c r="V74" s="154"/>
      <c r="W74" s="154"/>
      <c r="X74" s="154"/>
      <c r="Y74" s="154"/>
    </row>
    <row r="75" spans="1:25" ht="19.5" customHeight="1" x14ac:dyDescent="0.2">
      <c r="A75" s="310">
        <v>40</v>
      </c>
      <c r="B75" s="562" t="s">
        <v>391</v>
      </c>
      <c r="C75" s="563">
        <f>C43+C44+C73+C74</f>
        <v>791102</v>
      </c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57"/>
    </row>
    <row r="76" spans="1:25" ht="19.5" customHeight="1" x14ac:dyDescent="0.2">
      <c r="A76" s="310">
        <v>41</v>
      </c>
      <c r="B76" s="569" t="s">
        <v>153</v>
      </c>
      <c r="C76" s="554">
        <v>2965420</v>
      </c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59"/>
      <c r="Y76" s="159"/>
    </row>
    <row r="77" spans="1:25" s="143" customFormat="1" ht="19.5" customHeight="1" x14ac:dyDescent="0.2">
      <c r="A77" s="310">
        <v>42</v>
      </c>
      <c r="B77" s="570" t="s">
        <v>392</v>
      </c>
      <c r="C77" s="571">
        <f>C76</f>
        <v>2965420</v>
      </c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  <c r="X77" s="147"/>
      <c r="Y77" s="147"/>
    </row>
    <row r="78" spans="1:25" ht="29.25" customHeight="1" x14ac:dyDescent="0.2">
      <c r="A78" s="310">
        <v>43</v>
      </c>
      <c r="B78" s="562" t="s">
        <v>156</v>
      </c>
      <c r="C78" s="563">
        <v>158400</v>
      </c>
      <c r="D78" s="157"/>
      <c r="E78" s="157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57"/>
    </row>
    <row r="79" spans="1:25" ht="27" customHeight="1" x14ac:dyDescent="0.2">
      <c r="A79" s="310">
        <v>44</v>
      </c>
      <c r="B79" s="564" t="s">
        <v>248</v>
      </c>
      <c r="C79" s="561">
        <v>1500</v>
      </c>
      <c r="D79" s="154"/>
      <c r="E79" s="154"/>
      <c r="F79" s="154"/>
      <c r="G79" s="154"/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154"/>
      <c r="S79" s="154"/>
      <c r="T79" s="154"/>
      <c r="U79" s="154"/>
      <c r="V79" s="154"/>
      <c r="W79" s="154"/>
      <c r="X79" s="154"/>
      <c r="Y79" s="154"/>
    </row>
    <row r="80" spans="1:25" ht="27" customHeight="1" x14ac:dyDescent="0.2">
      <c r="A80" s="310">
        <v>45</v>
      </c>
      <c r="B80" s="564" t="s">
        <v>249</v>
      </c>
      <c r="C80" s="561">
        <v>1500</v>
      </c>
      <c r="D80" s="154"/>
      <c r="E80" s="154"/>
      <c r="F80" s="154"/>
      <c r="G80" s="154"/>
      <c r="H80" s="154"/>
      <c r="I80" s="154"/>
      <c r="J80" s="154"/>
      <c r="K80" s="154"/>
      <c r="L80" s="154"/>
      <c r="M80" s="154"/>
      <c r="N80" s="154"/>
      <c r="O80" s="154"/>
      <c r="P80" s="154"/>
      <c r="Q80" s="154"/>
      <c r="R80" s="154"/>
      <c r="S80" s="154"/>
      <c r="T80" s="154"/>
      <c r="U80" s="154"/>
      <c r="V80" s="154"/>
      <c r="W80" s="154"/>
      <c r="X80" s="154"/>
      <c r="Y80" s="154"/>
    </row>
    <row r="81" spans="1:25" s="143" customFormat="1" ht="19.5" customHeight="1" x14ac:dyDescent="0.2">
      <c r="A81" s="310">
        <v>46</v>
      </c>
      <c r="B81" s="562" t="s">
        <v>393</v>
      </c>
      <c r="C81" s="546">
        <f>C79+C80</f>
        <v>3000</v>
      </c>
      <c r="D81" s="157"/>
      <c r="E81" s="157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57"/>
    </row>
    <row r="82" spans="1:25" ht="24.75" customHeight="1" x14ac:dyDescent="0.2">
      <c r="A82" s="310">
        <v>47</v>
      </c>
      <c r="B82" s="570" t="s">
        <v>394</v>
      </c>
      <c r="C82" s="572">
        <f>C5+C6+C29+C42+C75+C77+C78+C81</f>
        <v>4300398</v>
      </c>
      <c r="D82" s="147"/>
      <c r="E82" s="147"/>
      <c r="F82" s="147"/>
      <c r="G82" s="147"/>
      <c r="H82" s="147"/>
      <c r="I82" s="147"/>
      <c r="J82" s="147"/>
      <c r="K82" s="147"/>
      <c r="L82" s="147"/>
      <c r="M82" s="147"/>
      <c r="N82" s="147"/>
      <c r="O82" s="147"/>
      <c r="P82" s="147"/>
      <c r="Q82" s="147"/>
      <c r="R82" s="147"/>
      <c r="S82" s="147"/>
      <c r="T82" s="147"/>
      <c r="U82" s="147"/>
      <c r="V82" s="147"/>
      <c r="W82" s="147"/>
      <c r="X82" s="147"/>
      <c r="Y82" s="147"/>
    </row>
    <row r="83" spans="1:25" ht="24.75" customHeight="1" x14ac:dyDescent="0.2">
      <c r="A83" s="310">
        <v>48</v>
      </c>
      <c r="B83" s="573" t="s">
        <v>294</v>
      </c>
      <c r="C83" s="574">
        <v>27147</v>
      </c>
      <c r="D83" s="147"/>
      <c r="E83" s="147"/>
      <c r="F83" s="147"/>
      <c r="G83" s="147"/>
      <c r="H83" s="147"/>
      <c r="I83" s="147"/>
      <c r="J83" s="147"/>
      <c r="K83" s="147"/>
      <c r="L83" s="147"/>
      <c r="M83" s="147"/>
      <c r="N83" s="147"/>
      <c r="O83" s="147"/>
      <c r="P83" s="147"/>
      <c r="Q83" s="147"/>
      <c r="R83" s="147"/>
      <c r="S83" s="147"/>
      <c r="T83" s="147"/>
      <c r="U83" s="147"/>
      <c r="V83" s="147"/>
      <c r="W83" s="147"/>
      <c r="X83" s="147"/>
      <c r="Y83" s="147"/>
    </row>
    <row r="84" spans="1:25" ht="24.75" customHeight="1" x14ac:dyDescent="0.2">
      <c r="A84" s="310">
        <v>49</v>
      </c>
      <c r="B84" s="575" t="s">
        <v>295</v>
      </c>
      <c r="C84" s="574">
        <v>733101</v>
      </c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7"/>
      <c r="X84" s="147"/>
      <c r="Y84" s="147"/>
    </row>
    <row r="85" spans="1:25" ht="24.75" customHeight="1" x14ac:dyDescent="0.2">
      <c r="A85" s="310">
        <v>50</v>
      </c>
      <c r="B85" s="575" t="s">
        <v>347</v>
      </c>
      <c r="C85" s="574">
        <v>2600</v>
      </c>
      <c r="D85" s="147"/>
      <c r="E85" s="147"/>
      <c r="F85" s="147"/>
      <c r="G85" s="147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</row>
    <row r="86" spans="1:25" ht="24.75" customHeight="1" x14ac:dyDescent="0.2">
      <c r="A86" s="310">
        <v>51</v>
      </c>
      <c r="B86" s="575" t="s">
        <v>496</v>
      </c>
      <c r="C86" s="574">
        <v>250000</v>
      </c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147"/>
      <c r="W86" s="147"/>
      <c r="X86" s="147"/>
      <c r="Y86" s="147"/>
    </row>
    <row r="87" spans="1:25" ht="24.75" customHeight="1" x14ac:dyDescent="0.2">
      <c r="A87" s="310">
        <v>52</v>
      </c>
      <c r="B87" s="576" t="s">
        <v>497</v>
      </c>
      <c r="C87" s="542">
        <f>C83+C84+C85+C86</f>
        <v>1012848</v>
      </c>
      <c r="D87" s="147"/>
      <c r="E87" s="147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47"/>
      <c r="W87" s="147"/>
      <c r="X87" s="147"/>
      <c r="Y87" s="147"/>
    </row>
    <row r="88" spans="1:25" ht="19.5" customHeight="1" x14ac:dyDescent="0.2">
      <c r="A88" s="310">
        <v>53</v>
      </c>
      <c r="B88" s="577" t="s">
        <v>498</v>
      </c>
      <c r="C88" s="550">
        <f>C82+C87</f>
        <v>5313246</v>
      </c>
      <c r="D88" s="160"/>
      <c r="E88" s="160"/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60"/>
    </row>
    <row r="89" spans="1:25" x14ac:dyDescent="0.2">
      <c r="B89" s="161"/>
      <c r="C89" s="161"/>
      <c r="D89" s="161"/>
      <c r="E89" s="161"/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61"/>
      <c r="Y89" s="161"/>
    </row>
    <row r="90" spans="1:25" x14ac:dyDescent="0.2">
      <c r="B90" s="161"/>
      <c r="C90" s="162"/>
      <c r="D90" s="161"/>
      <c r="E90" s="161"/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61"/>
      <c r="Y90" s="161"/>
    </row>
    <row r="91" spans="1:25" x14ac:dyDescent="0.2">
      <c r="B91" s="161"/>
      <c r="C91" s="163"/>
      <c r="D91" s="161"/>
      <c r="E91" s="161"/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61"/>
      <c r="Y91" s="161"/>
    </row>
  </sheetData>
  <mergeCells count="3">
    <mergeCell ref="A1:B1"/>
    <mergeCell ref="A2:B2"/>
    <mergeCell ref="AC7:AF7"/>
  </mergeCells>
  <phoneticPr fontId="0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70" fitToHeight="0" orientation="portrait" verticalDpi="360" r:id="rId1"/>
  <headerFooter alignWithMargins="0"/>
  <rowBreaks count="1" manualBreakCount="1">
    <brk id="42" max="2" man="1"/>
  </rowBreaks>
  <colBreaks count="1" manualBreakCount="1">
    <brk id="3" max="100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CB6F2-FBD1-44AC-B9BD-346A69CEBB89}">
  <dimension ref="A1:F48"/>
  <sheetViews>
    <sheetView view="pageBreakPreview" zoomScale="60" zoomScaleNormal="100" workbookViewId="0">
      <selection activeCell="I20" sqref="I20"/>
    </sheetView>
  </sheetViews>
  <sheetFormatPr defaultColWidth="9.140625" defaultRowHeight="15" x14ac:dyDescent="0.25"/>
  <cols>
    <col min="1" max="1" width="9.140625" style="251" customWidth="1"/>
    <col min="2" max="2" width="41" style="251" customWidth="1"/>
    <col min="3" max="3" width="23.7109375" style="251" customWidth="1"/>
    <col min="4" max="4" width="24.42578125" style="251" customWidth="1"/>
    <col min="5" max="5" width="17" style="251" customWidth="1"/>
    <col min="6" max="6" width="22" style="251" customWidth="1"/>
    <col min="7" max="16384" width="9.140625" style="251"/>
  </cols>
  <sheetData>
    <row r="1" spans="1:6" x14ac:dyDescent="0.25">
      <c r="C1" s="251" t="s">
        <v>321</v>
      </c>
    </row>
    <row r="2" spans="1:6" ht="16.5" thickBot="1" x14ac:dyDescent="0.3">
      <c r="A2" s="718" t="s">
        <v>418</v>
      </c>
      <c r="B2" s="718"/>
      <c r="C2" s="718"/>
      <c r="D2" s="718"/>
      <c r="E2" s="718"/>
      <c r="F2" s="718"/>
    </row>
    <row r="3" spans="1:6" ht="16.5" thickBot="1" x14ac:dyDescent="0.3">
      <c r="A3" s="438" t="s">
        <v>173</v>
      </c>
      <c r="B3" s="435" t="s">
        <v>174</v>
      </c>
      <c r="C3" s="435" t="s">
        <v>404</v>
      </c>
      <c r="D3" s="190" t="s">
        <v>275</v>
      </c>
      <c r="E3" s="190" t="s">
        <v>175</v>
      </c>
      <c r="F3" s="191" t="s">
        <v>176</v>
      </c>
    </row>
    <row r="4" spans="1:6" ht="16.5" thickBot="1" x14ac:dyDescent="0.3">
      <c r="A4" s="461"/>
      <c r="B4" s="462"/>
      <c r="C4" s="462"/>
      <c r="D4" s="5"/>
      <c r="E4" s="5"/>
      <c r="F4" s="6" t="s">
        <v>177</v>
      </c>
    </row>
    <row r="5" spans="1:6" ht="17.25" customHeight="1" thickBot="1" x14ac:dyDescent="0.3">
      <c r="A5" s="438" t="s">
        <v>178</v>
      </c>
      <c r="B5" s="719" t="s">
        <v>179</v>
      </c>
      <c r="C5" s="719"/>
      <c r="D5" s="720"/>
      <c r="E5" s="720"/>
      <c r="F5" s="721"/>
    </row>
    <row r="6" spans="1:6" ht="33.75" customHeight="1" x14ac:dyDescent="0.25">
      <c r="A6" s="524">
        <v>1</v>
      </c>
      <c r="B6" s="440" t="s">
        <v>419</v>
      </c>
      <c r="C6" s="654">
        <v>46400</v>
      </c>
      <c r="D6" s="654">
        <v>46400</v>
      </c>
      <c r="E6" s="530"/>
      <c r="F6" s="530" t="s">
        <v>420</v>
      </c>
    </row>
    <row r="7" spans="1:6" ht="31.5" customHeight="1" thickBot="1" x14ac:dyDescent="0.3">
      <c r="A7" s="525">
        <v>2</v>
      </c>
      <c r="B7" s="440" t="s">
        <v>421</v>
      </c>
      <c r="C7" s="441">
        <v>600</v>
      </c>
      <c r="D7" s="441">
        <v>600</v>
      </c>
      <c r="E7" s="530"/>
      <c r="F7" s="530" t="s">
        <v>420</v>
      </c>
    </row>
    <row r="8" spans="1:6" ht="16.5" thickBot="1" x14ac:dyDescent="0.3">
      <c r="A8" s="463"/>
      <c r="B8" s="192" t="s">
        <v>180</v>
      </c>
      <c r="C8" s="193">
        <f>SUM(C6:C7)</f>
        <v>47000</v>
      </c>
      <c r="D8" s="193">
        <f>SUM(D6:D7)</f>
        <v>47000</v>
      </c>
      <c r="E8" s="193">
        <f>SUM(E6:E7)</f>
        <v>0</v>
      </c>
      <c r="F8" s="194"/>
    </row>
    <row r="9" spans="1:6" s="252" customFormat="1" ht="15.75" x14ac:dyDescent="0.25">
      <c r="A9" s="464"/>
      <c r="B9" s="221"/>
      <c r="C9" s="222"/>
      <c r="D9" s="222"/>
      <c r="E9" s="222"/>
      <c r="F9" s="223"/>
    </row>
    <row r="10" spans="1:6" ht="16.5" thickBot="1" x14ac:dyDescent="0.3">
      <c r="A10" s="465"/>
      <c r="B10" s="224"/>
      <c r="C10" s="225"/>
      <c r="D10" s="225"/>
      <c r="E10" s="225"/>
      <c r="F10" s="226"/>
    </row>
    <row r="11" spans="1:6" ht="32.25" thickBot="1" x14ac:dyDescent="0.3">
      <c r="A11" s="466" t="s">
        <v>173</v>
      </c>
      <c r="B11" s="467" t="s">
        <v>174</v>
      </c>
      <c r="C11" s="467" t="s">
        <v>404</v>
      </c>
      <c r="D11" s="196" t="s">
        <v>275</v>
      </c>
      <c r="E11" s="196" t="s">
        <v>175</v>
      </c>
      <c r="F11" s="197" t="s">
        <v>176</v>
      </c>
    </row>
    <row r="12" spans="1:6" ht="16.5" thickBot="1" x14ac:dyDescent="0.3">
      <c r="A12" s="468"/>
      <c r="B12" s="469"/>
      <c r="C12" s="469"/>
      <c r="D12" s="187"/>
      <c r="E12" s="187"/>
      <c r="F12" s="188" t="s">
        <v>177</v>
      </c>
    </row>
    <row r="13" spans="1:6" ht="18.75" thickBot="1" x14ac:dyDescent="0.3">
      <c r="A13" s="307" t="s">
        <v>181</v>
      </c>
      <c r="B13" s="722" t="s">
        <v>182</v>
      </c>
      <c r="C13" s="722"/>
      <c r="D13" s="723"/>
      <c r="E13" s="723"/>
      <c r="F13" s="724"/>
    </row>
    <row r="14" spans="1:6" ht="15.75" x14ac:dyDescent="0.25">
      <c r="A14" s="526">
        <v>1</v>
      </c>
      <c r="B14" s="655" t="s">
        <v>422</v>
      </c>
      <c r="C14" s="581">
        <v>3200</v>
      </c>
      <c r="D14" s="582">
        <v>3200</v>
      </c>
      <c r="E14" s="185"/>
      <c r="F14" s="186"/>
    </row>
    <row r="15" spans="1:6" ht="16.5" thickBot="1" x14ac:dyDescent="0.3">
      <c r="A15" s="470"/>
      <c r="B15" s="656"/>
      <c r="C15" s="657"/>
      <c r="D15" s="658"/>
      <c r="E15" s="230"/>
      <c r="F15" s="253"/>
    </row>
    <row r="16" spans="1:6" ht="32.25" customHeight="1" thickBot="1" x14ac:dyDescent="0.3">
      <c r="A16" s="471"/>
      <c r="B16" s="192" t="s">
        <v>180</v>
      </c>
      <c r="C16" s="193">
        <f>C14</f>
        <v>3200</v>
      </c>
      <c r="D16" s="193">
        <f>D14</f>
        <v>3200</v>
      </c>
      <c r="E16" s="193">
        <f>E14</f>
        <v>0</v>
      </c>
      <c r="F16" s="194"/>
    </row>
    <row r="17" spans="1:6" ht="32.25" customHeight="1" thickBot="1" x14ac:dyDescent="0.3">
      <c r="A17" s="466" t="s">
        <v>173</v>
      </c>
      <c r="B17" s="467" t="s">
        <v>174</v>
      </c>
      <c r="C17" s="467" t="s">
        <v>404</v>
      </c>
      <c r="D17" s="196" t="s">
        <v>275</v>
      </c>
      <c r="E17" s="196" t="s">
        <v>175</v>
      </c>
      <c r="F17" s="197" t="s">
        <v>176</v>
      </c>
    </row>
    <row r="18" spans="1:6" ht="16.5" thickBot="1" x14ac:dyDescent="0.3">
      <c r="A18" s="472"/>
      <c r="B18" s="473"/>
      <c r="C18" s="473"/>
      <c r="D18" s="189"/>
      <c r="E18" s="189"/>
      <c r="F18" s="188" t="s">
        <v>177</v>
      </c>
    </row>
    <row r="19" spans="1:6" ht="16.5" thickBot="1" x14ac:dyDescent="0.3">
      <c r="A19" s="307" t="s">
        <v>183</v>
      </c>
      <c r="B19" s="722" t="s">
        <v>184</v>
      </c>
      <c r="C19" s="725"/>
      <c r="D19" s="726"/>
      <c r="E19" s="726"/>
      <c r="F19" s="727"/>
    </row>
    <row r="20" spans="1:6" ht="31.5" x14ac:dyDescent="0.25">
      <c r="A20" s="659">
        <v>1</v>
      </c>
      <c r="B20" s="578" t="s">
        <v>250</v>
      </c>
      <c r="C20" s="497">
        <v>3000</v>
      </c>
      <c r="D20" s="497">
        <v>3000</v>
      </c>
      <c r="E20" s="497"/>
      <c r="F20" s="579"/>
    </row>
    <row r="21" spans="1:6" ht="15.75" x14ac:dyDescent="0.25">
      <c r="A21" s="659">
        <v>2</v>
      </c>
      <c r="B21" s="580" t="s">
        <v>186</v>
      </c>
      <c r="C21" s="581">
        <v>120</v>
      </c>
      <c r="D21" s="581">
        <v>120</v>
      </c>
      <c r="E21" s="582"/>
      <c r="F21" s="579"/>
    </row>
    <row r="22" spans="1:6" ht="47.25" x14ac:dyDescent="0.25">
      <c r="A22" s="659">
        <v>3</v>
      </c>
      <c r="B22" s="279" t="s">
        <v>332</v>
      </c>
      <c r="C22" s="581">
        <v>607166</v>
      </c>
      <c r="D22" s="581"/>
      <c r="E22" s="582">
        <v>607166</v>
      </c>
      <c r="F22" s="527" t="s">
        <v>423</v>
      </c>
    </row>
    <row r="23" spans="1:6" ht="15.75" x14ac:dyDescent="0.25">
      <c r="A23" s="659">
        <v>4</v>
      </c>
      <c r="B23" s="279" t="s">
        <v>333</v>
      </c>
      <c r="C23" s="583">
        <v>197814</v>
      </c>
      <c r="D23" s="581"/>
      <c r="E23" s="582">
        <v>197814</v>
      </c>
      <c r="F23" s="527" t="s">
        <v>308</v>
      </c>
    </row>
    <row r="24" spans="1:6" ht="15.75" x14ac:dyDescent="0.25">
      <c r="A24" s="659">
        <v>5</v>
      </c>
      <c r="B24" s="279" t="s">
        <v>336</v>
      </c>
      <c r="C24" s="583">
        <v>79637</v>
      </c>
      <c r="D24" s="581"/>
      <c r="E24" s="582">
        <v>79637</v>
      </c>
      <c r="F24" s="527" t="s">
        <v>346</v>
      </c>
    </row>
    <row r="25" spans="1:6" ht="31.5" x14ac:dyDescent="0.25">
      <c r="A25" s="659">
        <v>6</v>
      </c>
      <c r="B25" s="279" t="s">
        <v>334</v>
      </c>
      <c r="C25" s="581">
        <v>624845</v>
      </c>
      <c r="D25" s="581"/>
      <c r="E25" s="582">
        <v>624845</v>
      </c>
      <c r="F25" s="527" t="s">
        <v>424</v>
      </c>
    </row>
    <row r="26" spans="1:6" ht="31.5" x14ac:dyDescent="0.25">
      <c r="A26" s="659">
        <v>7</v>
      </c>
      <c r="B26" s="279" t="s">
        <v>337</v>
      </c>
      <c r="C26" s="581">
        <v>232921</v>
      </c>
      <c r="D26" s="581"/>
      <c r="E26" s="582">
        <v>232921</v>
      </c>
      <c r="F26" s="527" t="s">
        <v>345</v>
      </c>
    </row>
    <row r="27" spans="1:6" ht="15.75" x14ac:dyDescent="0.25">
      <c r="A27" s="659">
        <v>8</v>
      </c>
      <c r="B27" s="279" t="s">
        <v>425</v>
      </c>
      <c r="C27" s="581">
        <v>60690</v>
      </c>
      <c r="D27" s="581"/>
      <c r="E27" s="582">
        <v>60690</v>
      </c>
      <c r="F27" s="527" t="s">
        <v>426</v>
      </c>
    </row>
    <row r="28" spans="1:6" ht="47.25" x14ac:dyDescent="0.25">
      <c r="A28" s="659">
        <v>9</v>
      </c>
      <c r="B28" s="279" t="s">
        <v>427</v>
      </c>
      <c r="C28" s="581">
        <v>384502</v>
      </c>
      <c r="D28" s="581"/>
      <c r="E28" s="582">
        <v>399750</v>
      </c>
      <c r="F28" s="527" t="s">
        <v>309</v>
      </c>
    </row>
    <row r="29" spans="1:6" ht="15.75" x14ac:dyDescent="0.25">
      <c r="A29" s="659">
        <v>10</v>
      </c>
      <c r="B29" s="279" t="s">
        <v>340</v>
      </c>
      <c r="C29" s="581">
        <v>17500</v>
      </c>
      <c r="D29" s="581"/>
      <c r="E29" s="582">
        <v>17500</v>
      </c>
      <c r="F29" s="527" t="s">
        <v>344</v>
      </c>
    </row>
    <row r="30" spans="1:6" ht="31.5" x14ac:dyDescent="0.25">
      <c r="A30" s="659">
        <v>11</v>
      </c>
      <c r="B30" s="279" t="s">
        <v>341</v>
      </c>
      <c r="C30" s="581">
        <v>32314</v>
      </c>
      <c r="D30" s="581"/>
      <c r="E30" s="582">
        <v>32314</v>
      </c>
      <c r="F30" s="527" t="s">
        <v>310</v>
      </c>
    </row>
    <row r="31" spans="1:6" ht="15.75" x14ac:dyDescent="0.25">
      <c r="A31" s="659">
        <v>12</v>
      </c>
      <c r="B31" s="280" t="s">
        <v>342</v>
      </c>
      <c r="C31" s="581">
        <v>9000</v>
      </c>
      <c r="D31" s="581"/>
      <c r="E31" s="582">
        <v>9000</v>
      </c>
      <c r="F31" s="527" t="s">
        <v>343</v>
      </c>
    </row>
    <row r="32" spans="1:6" ht="15.75" x14ac:dyDescent="0.25">
      <c r="A32" s="659">
        <v>13</v>
      </c>
      <c r="B32" s="280" t="s">
        <v>428</v>
      </c>
      <c r="C32" s="581">
        <v>19558</v>
      </c>
      <c r="D32" s="581">
        <v>4889</v>
      </c>
      <c r="E32" s="582">
        <v>14669</v>
      </c>
      <c r="F32" s="527" t="s">
        <v>429</v>
      </c>
    </row>
    <row r="33" spans="1:6" ht="15.75" x14ac:dyDescent="0.25">
      <c r="A33" s="659">
        <v>14</v>
      </c>
      <c r="B33" s="280" t="s">
        <v>430</v>
      </c>
      <c r="C33" s="581">
        <v>176404</v>
      </c>
      <c r="D33" s="581"/>
      <c r="E33" s="582">
        <v>176404</v>
      </c>
      <c r="F33" s="527" t="s">
        <v>431</v>
      </c>
    </row>
    <row r="34" spans="1:6" ht="15.75" x14ac:dyDescent="0.25">
      <c r="A34" s="659">
        <v>15</v>
      </c>
      <c r="B34" s="280" t="s">
        <v>432</v>
      </c>
      <c r="C34" s="581">
        <v>123814</v>
      </c>
      <c r="D34" s="581"/>
      <c r="E34" s="582">
        <v>123814</v>
      </c>
      <c r="F34" s="527" t="s">
        <v>433</v>
      </c>
    </row>
    <row r="35" spans="1:6" ht="15.75" x14ac:dyDescent="0.25">
      <c r="A35" s="659">
        <v>16</v>
      </c>
      <c r="B35" s="280" t="s">
        <v>434</v>
      </c>
      <c r="C35" s="581">
        <v>90000</v>
      </c>
      <c r="D35" s="581"/>
      <c r="E35" s="582">
        <v>90000</v>
      </c>
      <c r="F35" s="527" t="s">
        <v>435</v>
      </c>
    </row>
    <row r="36" spans="1:6" ht="33.75" customHeight="1" x14ac:dyDescent="0.25">
      <c r="A36" s="659">
        <v>17</v>
      </c>
      <c r="B36" s="670" t="s">
        <v>522</v>
      </c>
      <c r="C36" s="581">
        <v>235935</v>
      </c>
      <c r="D36" s="581">
        <v>100853</v>
      </c>
      <c r="E36" s="582">
        <v>135082</v>
      </c>
      <c r="F36" s="527" t="s">
        <v>523</v>
      </c>
    </row>
    <row r="37" spans="1:6" ht="15.75" x14ac:dyDescent="0.25">
      <c r="A37" s="659">
        <v>18</v>
      </c>
      <c r="B37" s="584" t="s">
        <v>292</v>
      </c>
      <c r="C37" s="581">
        <v>20000</v>
      </c>
      <c r="D37" s="581">
        <v>20000</v>
      </c>
      <c r="E37" s="582"/>
      <c r="F37" s="527"/>
    </row>
    <row r="38" spans="1:6" ht="15.75" x14ac:dyDescent="0.25">
      <c r="A38" s="660"/>
      <c r="B38" s="585" t="s">
        <v>436</v>
      </c>
      <c r="C38" s="581"/>
      <c r="D38" s="581"/>
      <c r="E38" s="582"/>
      <c r="F38" s="527"/>
    </row>
    <row r="39" spans="1:6" ht="15.75" x14ac:dyDescent="0.25">
      <c r="A39" s="660"/>
      <c r="B39" s="585" t="s">
        <v>437</v>
      </c>
      <c r="C39" s="581">
        <v>300</v>
      </c>
      <c r="D39" s="581">
        <v>300</v>
      </c>
      <c r="E39" s="582"/>
      <c r="F39" s="527"/>
    </row>
    <row r="40" spans="1:6" ht="15.75" x14ac:dyDescent="0.25">
      <c r="A40" s="660"/>
      <c r="B40" s="585" t="s">
        <v>438</v>
      </c>
      <c r="C40" s="581">
        <v>607</v>
      </c>
      <c r="D40" s="581">
        <v>607</v>
      </c>
      <c r="E40" s="582"/>
      <c r="F40" s="527"/>
    </row>
    <row r="41" spans="1:6" ht="15.75" x14ac:dyDescent="0.25">
      <c r="A41" s="660"/>
      <c r="B41" s="585" t="s">
        <v>439</v>
      </c>
      <c r="C41" s="581">
        <v>417</v>
      </c>
      <c r="D41" s="581">
        <v>417</v>
      </c>
      <c r="E41" s="582"/>
      <c r="F41" s="527"/>
    </row>
    <row r="42" spans="1:6" ht="15.75" x14ac:dyDescent="0.25">
      <c r="A42" s="660"/>
      <c r="B42" s="585" t="s">
        <v>293</v>
      </c>
      <c r="C42" s="581"/>
      <c r="D42" s="581"/>
      <c r="E42" s="582"/>
      <c r="F42" s="527"/>
    </row>
    <row r="43" spans="1:6" ht="16.5" thickBot="1" x14ac:dyDescent="0.3">
      <c r="A43" s="660"/>
      <c r="B43" s="586"/>
      <c r="C43" s="587"/>
      <c r="D43" s="587"/>
      <c r="E43" s="588"/>
      <c r="F43" s="589"/>
    </row>
    <row r="44" spans="1:6" ht="16.5" thickBot="1" x14ac:dyDescent="0.3">
      <c r="A44" s="195"/>
      <c r="B44" s="590" t="s">
        <v>180</v>
      </c>
      <c r="C44" s="10">
        <f>SUM(C20:C37)</f>
        <v>2915220</v>
      </c>
      <c r="D44" s="10">
        <f>SUM(D20:D37)</f>
        <v>128862</v>
      </c>
      <c r="E44" s="10">
        <f>SUM(E20:E37)</f>
        <v>2801606</v>
      </c>
      <c r="F44" s="591"/>
    </row>
    <row r="45" spans="1:6" ht="18.75" x14ac:dyDescent="0.25">
      <c r="A45" s="164"/>
      <c r="B45" s="254"/>
      <c r="C45" s="255"/>
      <c r="D45" s="254"/>
      <c r="E45" s="254"/>
      <c r="F45" s="254"/>
    </row>
    <row r="46" spans="1:6" ht="18.75" x14ac:dyDescent="0.25">
      <c r="A46" s="164"/>
      <c r="B46" s="254"/>
      <c r="C46" s="255"/>
      <c r="D46" s="254"/>
      <c r="E46" s="254"/>
      <c r="F46" s="254"/>
    </row>
    <row r="47" spans="1:6" ht="19.5" x14ac:dyDescent="0.3">
      <c r="B47" s="256"/>
      <c r="C47" s="257"/>
      <c r="D47" s="257"/>
      <c r="E47" s="257"/>
      <c r="F47" s="257"/>
    </row>
    <row r="48" spans="1:6" x14ac:dyDescent="0.25">
      <c r="B48" s="258"/>
    </row>
  </sheetData>
  <mergeCells count="4">
    <mergeCell ref="A2:F2"/>
    <mergeCell ref="B5:F5"/>
    <mergeCell ref="B13:F13"/>
    <mergeCell ref="B19:F19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7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3E090-C97F-48CE-A483-B7912293D99E}">
  <sheetPr>
    <tabColor rgb="FFC00000"/>
  </sheetPr>
  <dimension ref="A1:F36"/>
  <sheetViews>
    <sheetView topLeftCell="A2" zoomScaleNormal="100" workbookViewId="0">
      <selection activeCell="A2" sqref="A2:AA2"/>
    </sheetView>
  </sheetViews>
  <sheetFormatPr defaultColWidth="9.140625" defaultRowHeight="12.75" x14ac:dyDescent="0.2"/>
  <cols>
    <col min="1" max="1" width="4.7109375" style="1" customWidth="1"/>
    <col min="2" max="2" width="44.7109375" style="1" customWidth="1"/>
    <col min="3" max="3" width="23.7109375" style="1" customWidth="1"/>
    <col min="4" max="4" width="16.7109375" style="1" customWidth="1"/>
    <col min="5" max="5" width="15" style="1" customWidth="1"/>
    <col min="6" max="6" width="17.7109375" style="1" customWidth="1"/>
    <col min="7" max="16384" width="9.140625" style="1"/>
  </cols>
  <sheetData>
    <row r="1" spans="1:6" ht="19.5" customHeight="1" x14ac:dyDescent="0.2">
      <c r="A1" s="728" t="s">
        <v>440</v>
      </c>
      <c r="B1" s="728"/>
      <c r="C1" s="728"/>
      <c r="D1" s="728"/>
      <c r="E1" s="728"/>
      <c r="F1" s="728"/>
    </row>
    <row r="2" spans="1:6" ht="21.75" customHeight="1" x14ac:dyDescent="0.25">
      <c r="A2" s="718" t="s">
        <v>441</v>
      </c>
      <c r="B2" s="718"/>
      <c r="C2" s="718"/>
      <c r="D2" s="718"/>
      <c r="E2" s="718"/>
      <c r="F2" s="718"/>
    </row>
    <row r="3" spans="1:6" ht="12" customHeight="1" thickBot="1" x14ac:dyDescent="0.3">
      <c r="A3" s="705"/>
      <c r="B3" s="705"/>
      <c r="C3" s="705"/>
      <c r="D3" s="702"/>
      <c r="E3" s="702"/>
      <c r="F3" s="702"/>
    </row>
    <row r="4" spans="1:6" s="8" customFormat="1" ht="45" customHeight="1" thickBot="1" x14ac:dyDescent="0.25">
      <c r="A4" s="433" t="s">
        <v>173</v>
      </c>
      <c r="B4" s="434" t="s">
        <v>174</v>
      </c>
      <c r="C4" s="435" t="s">
        <v>404</v>
      </c>
      <c r="D4" s="4" t="s">
        <v>275</v>
      </c>
      <c r="E4" s="4" t="s">
        <v>175</v>
      </c>
      <c r="F4" s="173" t="s">
        <v>176</v>
      </c>
    </row>
    <row r="5" spans="1:6" ht="17.25" customHeight="1" thickBot="1" x14ac:dyDescent="0.25">
      <c r="A5" s="436"/>
      <c r="B5" s="437"/>
      <c r="C5" s="437"/>
      <c r="D5" s="174"/>
      <c r="E5" s="174"/>
      <c r="F5" s="6" t="s">
        <v>177</v>
      </c>
    </row>
    <row r="6" spans="1:6" ht="20.25" customHeight="1" thickBot="1" x14ac:dyDescent="0.25">
      <c r="A6" s="438" t="s">
        <v>274</v>
      </c>
      <c r="B6" s="729" t="s">
        <v>187</v>
      </c>
      <c r="C6" s="729"/>
      <c r="D6" s="730"/>
      <c r="E6" s="730"/>
      <c r="F6" s="731"/>
    </row>
    <row r="7" spans="1:6" ht="71.25" customHeight="1" x14ac:dyDescent="0.2">
      <c r="A7" s="439">
        <v>1</v>
      </c>
      <c r="B7" s="440" t="s">
        <v>306</v>
      </c>
      <c r="C7" s="441">
        <v>80000</v>
      </c>
      <c r="D7" s="441"/>
      <c r="E7" s="441">
        <v>80000</v>
      </c>
      <c r="F7" s="527" t="s">
        <v>442</v>
      </c>
    </row>
    <row r="8" spans="1:6" ht="57.75" customHeight="1" x14ac:dyDescent="0.25">
      <c r="A8" s="442">
        <v>2</v>
      </c>
      <c r="B8" s="443" t="s">
        <v>443</v>
      </c>
      <c r="C8" s="444">
        <v>20100</v>
      </c>
      <c r="D8" s="444">
        <v>20100</v>
      </c>
      <c r="E8" s="528"/>
      <c r="F8" s="529" t="s">
        <v>420</v>
      </c>
    </row>
    <row r="9" spans="1:6" ht="40.5" customHeight="1" x14ac:dyDescent="0.2">
      <c r="A9" s="439">
        <v>3</v>
      </c>
      <c r="B9" s="440" t="s">
        <v>444</v>
      </c>
      <c r="C9" s="441">
        <v>5300</v>
      </c>
      <c r="D9" s="441">
        <v>5300</v>
      </c>
      <c r="E9" s="530"/>
      <c r="F9" s="531"/>
    </row>
    <row r="10" spans="1:6" ht="40.5" customHeight="1" thickBot="1" x14ac:dyDescent="0.25">
      <c r="A10" s="445">
        <v>4</v>
      </c>
      <c r="B10" s="446" t="s">
        <v>445</v>
      </c>
      <c r="C10" s="447">
        <v>10000</v>
      </c>
      <c r="D10" s="447">
        <v>10000</v>
      </c>
      <c r="E10" s="532"/>
      <c r="F10" s="533"/>
    </row>
    <row r="11" spans="1:6" ht="40.5" customHeight="1" thickBot="1" x14ac:dyDescent="0.25">
      <c r="A11" s="439">
        <v>5</v>
      </c>
      <c r="B11" s="448" t="s">
        <v>446</v>
      </c>
      <c r="C11" s="449">
        <v>40000</v>
      </c>
      <c r="D11" s="449"/>
      <c r="E11" s="534">
        <v>40000</v>
      </c>
      <c r="F11" s="535"/>
    </row>
    <row r="12" spans="1:6" ht="40.5" customHeight="1" thickBot="1" x14ac:dyDescent="0.25">
      <c r="A12" s="445">
        <v>6</v>
      </c>
      <c r="B12" s="448" t="s">
        <v>447</v>
      </c>
      <c r="C12" s="449">
        <v>3000</v>
      </c>
      <c r="D12" s="449">
        <v>3000</v>
      </c>
      <c r="E12" s="534"/>
      <c r="F12" s="535"/>
    </row>
    <row r="13" spans="1:6" s="7" customFormat="1" ht="20.100000000000001" customHeight="1" thickBot="1" x14ac:dyDescent="0.25">
      <c r="A13" s="175"/>
      <c r="B13" s="9" t="s">
        <v>180</v>
      </c>
      <c r="C13" s="10">
        <f>SUM(C7:C8)+C9+C10+C11+C12</f>
        <v>158400</v>
      </c>
      <c r="D13" s="10">
        <f>SUM(D7:D12)</f>
        <v>38400</v>
      </c>
      <c r="E13" s="10">
        <f>SUM(E7:E8)+E11</f>
        <v>120000</v>
      </c>
      <c r="F13" s="592"/>
    </row>
    <row r="14" spans="1:6" ht="15.75" x14ac:dyDescent="0.2">
      <c r="A14" s="450"/>
      <c r="B14" s="451"/>
      <c r="C14" s="451"/>
    </row>
    <row r="15" spans="1:6" ht="15.75" x14ac:dyDescent="0.2">
      <c r="A15" s="450"/>
      <c r="B15" s="451"/>
      <c r="C15" s="452"/>
    </row>
    <row r="16" spans="1:6" ht="15" x14ac:dyDescent="0.2">
      <c r="A16" s="451"/>
      <c r="B16" s="451"/>
      <c r="C16" s="451"/>
      <c r="E16" s="177"/>
    </row>
    <row r="17" spans="1:6" ht="15.75" x14ac:dyDescent="0.2">
      <c r="A17" s="450"/>
      <c r="B17" s="453"/>
      <c r="C17" s="454"/>
      <c r="D17" s="178"/>
      <c r="E17" s="178"/>
      <c r="F17" s="179"/>
    </row>
    <row r="18" spans="1:6" ht="15" customHeight="1" x14ac:dyDescent="0.2">
      <c r="A18" s="450"/>
      <c r="B18" s="455"/>
      <c r="C18" s="456"/>
      <c r="D18" s="180"/>
      <c r="E18" s="180"/>
      <c r="F18" s="179"/>
    </row>
    <row r="19" spans="1:6" ht="15" customHeight="1" x14ac:dyDescent="0.2">
      <c r="A19" s="450"/>
      <c r="B19" s="457"/>
      <c r="C19" s="456"/>
      <c r="D19" s="180"/>
      <c r="E19" s="181"/>
      <c r="F19" s="179"/>
    </row>
    <row r="20" spans="1:6" ht="15.75" x14ac:dyDescent="0.2">
      <c r="A20" s="450"/>
      <c r="B20" s="455"/>
      <c r="C20" s="456"/>
      <c r="D20" s="180"/>
      <c r="E20" s="180"/>
      <c r="F20" s="179"/>
    </row>
    <row r="21" spans="1:6" ht="15.75" x14ac:dyDescent="0.2">
      <c r="A21" s="450"/>
      <c r="B21" s="457"/>
      <c r="C21" s="457"/>
      <c r="D21" s="2"/>
      <c r="E21" s="2"/>
      <c r="F21" s="182"/>
    </row>
    <row r="22" spans="1:6" ht="15.75" x14ac:dyDescent="0.2">
      <c r="A22" s="450"/>
      <c r="B22" s="457"/>
      <c r="C22" s="457"/>
      <c r="D22" s="2"/>
      <c r="E22" s="183"/>
      <c r="F22" s="2"/>
    </row>
    <row r="23" spans="1:6" ht="15.75" x14ac:dyDescent="0.2">
      <c r="A23" s="450"/>
      <c r="B23" s="457"/>
      <c r="C23" s="457"/>
      <c r="D23" s="2"/>
      <c r="E23" s="184"/>
      <c r="F23" s="2"/>
    </row>
    <row r="24" spans="1:6" s="3" customFormat="1" ht="16.5" x14ac:dyDescent="0.3">
      <c r="A24" s="450"/>
      <c r="B24" s="455"/>
      <c r="C24" s="458"/>
      <c r="D24" s="180"/>
      <c r="E24" s="180"/>
      <c r="F24" s="180"/>
    </row>
    <row r="25" spans="1:6" s="3" customFormat="1" ht="16.5" x14ac:dyDescent="0.3">
      <c r="A25" s="450"/>
      <c r="B25" s="457"/>
      <c r="C25" s="457"/>
      <c r="D25" s="2"/>
      <c r="E25" s="2"/>
      <c r="F25" s="2"/>
    </row>
    <row r="26" spans="1:6" s="3" customFormat="1" ht="16.5" x14ac:dyDescent="0.3">
      <c r="A26" s="450"/>
      <c r="B26" s="455"/>
      <c r="C26" s="456"/>
      <c r="D26" s="180"/>
      <c r="E26" s="180"/>
      <c r="F26" s="179"/>
    </row>
    <row r="27" spans="1:6" s="3" customFormat="1" ht="16.5" x14ac:dyDescent="0.3">
      <c r="A27" s="450"/>
      <c r="B27" s="455"/>
      <c r="C27" s="456"/>
      <c r="D27" s="180"/>
      <c r="E27" s="180"/>
      <c r="F27" s="179"/>
    </row>
    <row r="28" spans="1:6" s="3" customFormat="1" ht="16.5" x14ac:dyDescent="0.3">
      <c r="A28" s="450"/>
      <c r="B28" s="457"/>
      <c r="C28" s="459"/>
      <c r="D28" s="182"/>
      <c r="E28" s="182"/>
      <c r="F28" s="2"/>
    </row>
    <row r="29" spans="1:6" s="3" customFormat="1" ht="16.5" x14ac:dyDescent="0.3">
      <c r="A29" s="460"/>
      <c r="B29" s="457"/>
      <c r="C29" s="459"/>
      <c r="D29" s="182"/>
      <c r="E29" s="182"/>
      <c r="F29" s="2"/>
    </row>
    <row r="30" spans="1:6" s="3" customFormat="1" ht="15" customHeight="1" x14ac:dyDescent="0.3">
      <c r="A30" s="451"/>
      <c r="B30" s="451"/>
      <c r="C30" s="451"/>
      <c r="D30" s="176"/>
      <c r="E30" s="1"/>
      <c r="F30" s="1"/>
    </row>
    <row r="31" spans="1:6" s="3" customFormat="1" ht="12" customHeight="1" x14ac:dyDescent="0.3">
      <c r="A31" s="451"/>
      <c r="B31" s="451"/>
      <c r="C31" s="451"/>
      <c r="D31" s="1"/>
      <c r="E31" s="1"/>
      <c r="F31" s="1"/>
    </row>
    <row r="32" spans="1:6" s="3" customFormat="1" ht="16.5" x14ac:dyDescent="0.3">
      <c r="A32" s="451"/>
      <c r="B32" s="451"/>
      <c r="C32" s="451"/>
      <c r="D32" s="176"/>
      <c r="E32" s="1"/>
      <c r="F32" s="176"/>
    </row>
    <row r="33" spans="1:3" ht="15" x14ac:dyDescent="0.2">
      <c r="A33" s="451"/>
      <c r="B33" s="451"/>
      <c r="C33" s="451"/>
    </row>
    <row r="34" spans="1:3" ht="15" x14ac:dyDescent="0.2">
      <c r="A34" s="451"/>
      <c r="B34" s="451"/>
      <c r="C34" s="451"/>
    </row>
    <row r="35" spans="1:3" ht="15" x14ac:dyDescent="0.2">
      <c r="A35" s="451"/>
      <c r="B35" s="451"/>
      <c r="C35" s="451"/>
    </row>
    <row r="36" spans="1:3" ht="15" x14ac:dyDescent="0.2">
      <c r="A36" s="451"/>
      <c r="B36" s="451"/>
      <c r="C36" s="451"/>
    </row>
  </sheetData>
  <mergeCells count="4">
    <mergeCell ref="A1:F1"/>
    <mergeCell ref="A2:F2"/>
    <mergeCell ref="A3:F3"/>
    <mergeCell ref="B6:F6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80" orientation="portrait" vertic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50"/>
  </sheetPr>
  <dimension ref="A1:E36"/>
  <sheetViews>
    <sheetView zoomScaleNormal="100" workbookViewId="0">
      <selection activeCell="A2" sqref="A2:AA2"/>
    </sheetView>
  </sheetViews>
  <sheetFormatPr defaultRowHeight="12.75" x14ac:dyDescent="0.2"/>
  <cols>
    <col min="1" max="1" width="4.42578125" style="112" customWidth="1"/>
    <col min="2" max="2" width="30.7109375" style="112" customWidth="1"/>
    <col min="3" max="3" width="23.7109375" style="112" customWidth="1"/>
    <col min="4" max="4" width="14.42578125" style="112" customWidth="1"/>
    <col min="5" max="5" width="15" style="112" customWidth="1"/>
    <col min="6" max="16384" width="9.140625" style="112"/>
  </cols>
  <sheetData>
    <row r="1" spans="1:5" ht="12.75" customHeight="1" x14ac:dyDescent="0.2">
      <c r="A1" s="736" t="s">
        <v>450</v>
      </c>
      <c r="B1" s="736"/>
      <c r="C1" s="736"/>
      <c r="D1" s="736"/>
      <c r="E1" s="736"/>
    </row>
    <row r="2" spans="1:5" ht="27.75" customHeight="1" x14ac:dyDescent="0.2">
      <c r="A2" s="737" t="s">
        <v>449</v>
      </c>
      <c r="B2" s="737"/>
      <c r="C2" s="737"/>
      <c r="D2" s="737"/>
      <c r="E2" s="737"/>
    </row>
    <row r="3" spans="1:5" ht="16.5" thickBot="1" x14ac:dyDescent="0.3">
      <c r="A3" s="738"/>
      <c r="B3" s="738"/>
      <c r="C3" s="739"/>
      <c r="D3" s="740"/>
      <c r="E3" s="740"/>
    </row>
    <row r="4" spans="1:5" ht="30" customHeight="1" x14ac:dyDescent="0.2">
      <c r="A4" s="741" t="s">
        <v>7</v>
      </c>
      <c r="B4" s="743" t="s">
        <v>36</v>
      </c>
      <c r="C4" s="745" t="s">
        <v>448</v>
      </c>
      <c r="D4" s="732" t="s">
        <v>37</v>
      </c>
      <c r="E4" s="734" t="s">
        <v>38</v>
      </c>
    </row>
    <row r="5" spans="1:5" ht="17.25" customHeight="1" x14ac:dyDescent="0.2">
      <c r="A5" s="742"/>
      <c r="B5" s="744"/>
      <c r="C5" s="746"/>
      <c r="D5" s="733"/>
      <c r="E5" s="735"/>
    </row>
    <row r="6" spans="1:5" ht="20.25" customHeight="1" x14ac:dyDescent="0.25">
      <c r="A6" s="425">
        <v>1</v>
      </c>
      <c r="B6" s="426" t="s">
        <v>39</v>
      </c>
      <c r="C6" s="593">
        <v>24</v>
      </c>
      <c r="D6" s="593">
        <v>24</v>
      </c>
      <c r="E6" s="597"/>
    </row>
    <row r="7" spans="1:5" ht="15.75" customHeight="1" x14ac:dyDescent="0.25">
      <c r="A7" s="425">
        <v>2</v>
      </c>
      <c r="B7" s="426" t="s">
        <v>240</v>
      </c>
      <c r="C7" s="593">
        <v>11</v>
      </c>
      <c r="D7" s="593">
        <v>9</v>
      </c>
      <c r="E7" s="597">
        <v>2</v>
      </c>
    </row>
    <row r="8" spans="1:5" ht="15.75" x14ac:dyDescent="0.25">
      <c r="A8" s="425">
        <v>3</v>
      </c>
      <c r="B8" s="427" t="s">
        <v>96</v>
      </c>
      <c r="C8" s="593">
        <v>9</v>
      </c>
      <c r="D8" s="593">
        <v>9</v>
      </c>
      <c r="E8" s="597"/>
    </row>
    <row r="9" spans="1:5" ht="15.75" x14ac:dyDescent="0.25">
      <c r="A9" s="425">
        <v>4</v>
      </c>
      <c r="B9" s="426" t="s">
        <v>89</v>
      </c>
      <c r="C9" s="593">
        <v>7</v>
      </c>
      <c r="D9" s="593">
        <v>7</v>
      </c>
      <c r="E9" s="597"/>
    </row>
    <row r="10" spans="1:5" ht="31.5" x14ac:dyDescent="0.25">
      <c r="A10" s="425">
        <v>5</v>
      </c>
      <c r="B10" s="426" t="s">
        <v>40</v>
      </c>
      <c r="C10" s="593">
        <v>29</v>
      </c>
      <c r="D10" s="593">
        <v>29</v>
      </c>
      <c r="E10" s="597"/>
    </row>
    <row r="11" spans="1:5" ht="31.5" x14ac:dyDescent="0.25">
      <c r="A11" s="425">
        <v>6</v>
      </c>
      <c r="B11" s="426" t="s">
        <v>202</v>
      </c>
      <c r="C11" s="593">
        <v>80</v>
      </c>
      <c r="D11" s="593">
        <v>79</v>
      </c>
      <c r="E11" s="597">
        <v>1</v>
      </c>
    </row>
    <row r="12" spans="1:5" ht="24.75" customHeight="1" x14ac:dyDescent="0.2">
      <c r="A12" s="425">
        <v>7</v>
      </c>
      <c r="B12" s="426" t="s">
        <v>9</v>
      </c>
      <c r="C12" s="594">
        <v>6</v>
      </c>
      <c r="D12" s="594">
        <v>6</v>
      </c>
      <c r="E12" s="598"/>
    </row>
    <row r="13" spans="1:5" ht="17.25" customHeight="1" x14ac:dyDescent="0.2">
      <c r="A13" s="428"/>
      <c r="B13" s="429" t="s">
        <v>41</v>
      </c>
      <c r="C13" s="430">
        <f>SUM(C6:C12)</f>
        <v>166</v>
      </c>
      <c r="D13" s="430">
        <f>SUM(D6:D12)</f>
        <v>163</v>
      </c>
      <c r="E13" s="599">
        <f>SUM(E6:E12)</f>
        <v>3</v>
      </c>
    </row>
    <row r="14" spans="1:5" ht="26.25" customHeight="1" thickBot="1" x14ac:dyDescent="0.3">
      <c r="A14" s="595"/>
      <c r="B14" s="596" t="s">
        <v>42</v>
      </c>
      <c r="C14" s="596">
        <v>2</v>
      </c>
      <c r="D14" s="596">
        <v>2</v>
      </c>
      <c r="E14" s="600"/>
    </row>
    <row r="15" spans="1:5" ht="15" x14ac:dyDescent="0.2">
      <c r="A15" s="283"/>
      <c r="B15" s="283"/>
      <c r="C15" s="431"/>
    </row>
    <row r="16" spans="1:5" ht="15" x14ac:dyDescent="0.2">
      <c r="A16" s="283"/>
      <c r="B16" s="283"/>
      <c r="C16" s="283"/>
    </row>
    <row r="17" spans="1:4" ht="15" x14ac:dyDescent="0.2">
      <c r="A17" s="283"/>
      <c r="B17" s="283"/>
      <c r="C17" s="283"/>
    </row>
    <row r="18" spans="1:4" ht="15" x14ac:dyDescent="0.2">
      <c r="A18" s="283"/>
      <c r="B18" s="283"/>
      <c r="C18" s="283"/>
    </row>
    <row r="19" spans="1:4" ht="15" x14ac:dyDescent="0.2">
      <c r="A19" s="283"/>
      <c r="B19" s="283"/>
      <c r="C19" s="283"/>
    </row>
    <row r="20" spans="1:4" ht="15" x14ac:dyDescent="0.2">
      <c r="A20" s="283"/>
      <c r="B20" s="283"/>
      <c r="C20" s="283"/>
    </row>
    <row r="21" spans="1:4" ht="15" x14ac:dyDescent="0.2">
      <c r="A21" s="283"/>
      <c r="B21" s="283"/>
      <c r="C21" s="283"/>
    </row>
    <row r="22" spans="1:4" ht="15" x14ac:dyDescent="0.2">
      <c r="A22" s="283"/>
      <c r="B22" s="283"/>
      <c r="C22" s="283"/>
    </row>
    <row r="23" spans="1:4" ht="15" x14ac:dyDescent="0.2">
      <c r="A23" s="283"/>
      <c r="B23" s="283"/>
      <c r="C23" s="283"/>
    </row>
    <row r="24" spans="1:4" ht="15" x14ac:dyDescent="0.2">
      <c r="A24" s="432"/>
      <c r="B24" s="432"/>
      <c r="C24" s="432"/>
    </row>
    <row r="25" spans="1:4" ht="15" x14ac:dyDescent="0.2">
      <c r="A25" s="432"/>
      <c r="B25" s="432"/>
      <c r="C25" s="432"/>
    </row>
    <row r="26" spans="1:4" ht="15" x14ac:dyDescent="0.2">
      <c r="A26" s="432"/>
      <c r="B26" s="432"/>
      <c r="C26" s="432"/>
    </row>
    <row r="27" spans="1:4" ht="15" x14ac:dyDescent="0.2">
      <c r="A27" s="432"/>
      <c r="B27" s="432"/>
      <c r="C27" s="432"/>
    </row>
    <row r="28" spans="1:4" ht="15" x14ac:dyDescent="0.2">
      <c r="A28" s="432"/>
      <c r="B28" s="432"/>
      <c r="C28" s="432"/>
    </row>
    <row r="29" spans="1:4" ht="15" x14ac:dyDescent="0.2">
      <c r="A29" s="432"/>
      <c r="B29" s="432"/>
      <c r="C29" s="432"/>
    </row>
    <row r="30" spans="1:4" ht="15" x14ac:dyDescent="0.2">
      <c r="A30" s="432"/>
      <c r="B30" s="432"/>
      <c r="C30" s="432"/>
    </row>
    <row r="31" spans="1:4" ht="15" x14ac:dyDescent="0.2">
      <c r="A31" s="432"/>
      <c r="B31" s="432"/>
      <c r="C31" s="432"/>
      <c r="D31" s="117"/>
    </row>
    <row r="32" spans="1:4" ht="15" x14ac:dyDescent="0.2">
      <c r="A32" s="283"/>
      <c r="B32" s="283"/>
      <c r="C32" s="283"/>
    </row>
    <row r="33" spans="1:3" ht="15" x14ac:dyDescent="0.2">
      <c r="A33" s="283"/>
      <c r="B33" s="283"/>
      <c r="C33" s="283"/>
    </row>
    <row r="34" spans="1:3" ht="15" x14ac:dyDescent="0.2">
      <c r="A34" s="283"/>
      <c r="B34" s="283"/>
      <c r="C34" s="283"/>
    </row>
    <row r="35" spans="1:3" ht="15" x14ac:dyDescent="0.2">
      <c r="A35" s="283"/>
      <c r="B35" s="283"/>
      <c r="C35" s="283"/>
    </row>
    <row r="36" spans="1:3" ht="15" x14ac:dyDescent="0.2">
      <c r="A36" s="283"/>
      <c r="B36" s="283"/>
      <c r="C36" s="283"/>
    </row>
  </sheetData>
  <mergeCells count="9">
    <mergeCell ref="D4:D5"/>
    <mergeCell ref="E4:E5"/>
    <mergeCell ref="A1:E1"/>
    <mergeCell ref="A2:E2"/>
    <mergeCell ref="A3:B3"/>
    <mergeCell ref="C3:E3"/>
    <mergeCell ref="A4:A5"/>
    <mergeCell ref="B4:B5"/>
    <mergeCell ref="C4:C5"/>
  </mergeCells>
  <phoneticPr fontId="0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80" orientation="portrait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14</vt:i4>
      </vt:variant>
    </vt:vector>
  </HeadingPairs>
  <TitlesOfParts>
    <vt:vector size="38" baseType="lpstr">
      <vt:lpstr>1. ÖSSZES bevétel (2)</vt:lpstr>
      <vt:lpstr>2. ÖSSZES kiadások</vt:lpstr>
      <vt:lpstr>3.Intézményi bevételek (2)</vt:lpstr>
      <vt:lpstr>4.Intézményi kiadások (2)</vt:lpstr>
      <vt:lpstr>5.1 Önkormányzat bevétele (2)</vt:lpstr>
      <vt:lpstr>5.2 Önkormányzat kiadása (3)</vt:lpstr>
      <vt:lpstr>6. beruházás</vt:lpstr>
      <vt:lpstr>7.  felújítás (2)</vt:lpstr>
      <vt:lpstr>8.  melléklet létszám (2 (4)</vt:lpstr>
      <vt:lpstr>9.1.mell működés mérleg</vt:lpstr>
      <vt:lpstr>9.2.mell felhalm mérleg</vt:lpstr>
      <vt:lpstr>9.3. összevont kv-i mérleg</vt:lpstr>
      <vt:lpstr>10. melléklet EU tám. projektek</vt:lpstr>
      <vt:lpstr>11. melléklet ált. és cé (2)</vt:lpstr>
      <vt:lpstr>12. melléklet többéves</vt:lpstr>
      <vt:lpstr>13. sz.melléklet ütemterv</vt:lpstr>
      <vt:lpstr>14. közvetett támogatások</vt:lpstr>
      <vt:lpstr>15. támogatások </vt:lpstr>
      <vt:lpstr>16. melléklet</vt:lpstr>
      <vt:lpstr>17. melléklet</vt:lpstr>
      <vt:lpstr>1.tájékoztató kimutatás (3)</vt:lpstr>
      <vt:lpstr>2.Tájékoztató kimutatás (2)</vt:lpstr>
      <vt:lpstr>3. Tájékoztató kimutatás</vt:lpstr>
      <vt:lpstr>4.Tájékoztató kimutatás</vt:lpstr>
      <vt:lpstr>'2.Tájékoztató kimutatás (2)'!Nyomtatási_cím</vt:lpstr>
      <vt:lpstr>'5.1 Önkormányzat bevétele (2)'!Nyomtatási_cím</vt:lpstr>
      <vt:lpstr>'5.2 Önkormányzat kiadása (3)'!Nyomtatási_cím</vt:lpstr>
      <vt:lpstr>'12. melléklet többéves'!Nyomtatási_terület</vt:lpstr>
      <vt:lpstr>'13. sz.melléklet ütemterv'!Nyomtatási_terület</vt:lpstr>
      <vt:lpstr>'2.Tájékoztató kimutatás (2)'!Nyomtatási_terület</vt:lpstr>
      <vt:lpstr>'3. Tájékoztató kimutatás'!Nyomtatási_terület</vt:lpstr>
      <vt:lpstr>'3.Intézményi bevételek (2)'!Nyomtatási_terület</vt:lpstr>
      <vt:lpstr>'4.Intézményi kiadások (2)'!Nyomtatási_terület</vt:lpstr>
      <vt:lpstr>'5.1 Önkormányzat bevétele (2)'!Nyomtatási_terület</vt:lpstr>
      <vt:lpstr>'5.2 Önkormányzat kiadása (3)'!Nyomtatási_terület</vt:lpstr>
      <vt:lpstr>'6. beruházás'!Nyomtatási_terület</vt:lpstr>
      <vt:lpstr>'9.1.mell működés mérleg'!Nyomtatási_terület</vt:lpstr>
      <vt:lpstr>'9.2.mell felhalm mérleg'!Nyomtatási_terület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Pappné Boros Magdolna</dc:creator>
  <cp:lastModifiedBy>Kocsisné Buzás Anita</cp:lastModifiedBy>
  <cp:lastPrinted>2018-02-21T11:23:39Z</cp:lastPrinted>
  <dcterms:created xsi:type="dcterms:W3CDTF">1998-12-06T10:54:59Z</dcterms:created>
  <dcterms:modified xsi:type="dcterms:W3CDTF">2018-02-21T13:06:33Z</dcterms:modified>
</cp:coreProperties>
</file>